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yowool-my.sharepoint.com/personal/alison_wyowool_com/Documents/Documents/2023/Outreach/22-23 Ram Test/Test Results/"/>
    </mc:Choice>
  </mc:AlternateContent>
  <xr:revisionPtr revIDLastSave="0" documentId="8_{373CB052-D2F6-4E64-B506-3EE191A5D876}" xr6:coauthVersionLast="47" xr6:coauthVersionMax="47" xr10:uidLastSave="{00000000-0000-0000-0000-000000000000}"/>
  <bookViews>
    <workbookView xWindow="-110" yWindow="-110" windowWidth="19420" windowHeight="10300" activeTab="3" xr2:uid="{7442F2CC-6358-1346-AA79-D53F0FFC6200}"/>
  </bookViews>
  <sheets>
    <sheet name="WY Cert Calculated" sheetId="3" r:id="rId1"/>
    <sheet name="Trait Leaders" sheetId="1" r:id="rId2"/>
    <sheet name="Stud Trait Leaders" sheetId="2" r:id="rId3"/>
    <sheet name="Intial Data" sheetId="4" r:id="rId4"/>
    <sheet name="Certified Ramb ONLY" sheetId="5" r:id="rId5"/>
    <sheet name="RFI Data" sheetId="6" r:id="rId6"/>
    <sheet name="Consignors" sheetId="7" r:id="rId7"/>
  </sheets>
  <definedNames>
    <definedName name="_xlnm.Print_Titles" localSheetId="0">'WY Cert Calculated'!$1:$9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6" l="1"/>
  <c r="G76" i="6"/>
  <c r="F76" i="6"/>
  <c r="E76" i="6"/>
  <c r="D76" i="6"/>
  <c r="I75" i="6"/>
  <c r="I74" i="6"/>
  <c r="I73" i="6"/>
  <c r="I76" i="6" s="1"/>
  <c r="H72" i="6"/>
  <c r="G72" i="6"/>
  <c r="F72" i="6"/>
  <c r="E72" i="6"/>
  <c r="D72" i="6"/>
  <c r="I71" i="6"/>
  <c r="I70" i="6"/>
  <c r="I69" i="6"/>
  <c r="I68" i="6"/>
  <c r="I67" i="6"/>
  <c r="I66" i="6"/>
  <c r="I65" i="6"/>
  <c r="I64" i="6"/>
  <c r="I63" i="6"/>
  <c r="I72" i="6" s="1"/>
  <c r="H62" i="6"/>
  <c r="G62" i="6"/>
  <c r="F62" i="6"/>
  <c r="E62" i="6"/>
  <c r="D62" i="6"/>
  <c r="I61" i="6"/>
  <c r="I60" i="6"/>
  <c r="I59" i="6"/>
  <c r="I62" i="6" s="1"/>
  <c r="H58" i="6"/>
  <c r="G58" i="6"/>
  <c r="F58" i="6"/>
  <c r="E58" i="6"/>
  <c r="D58" i="6"/>
  <c r="I57" i="6"/>
  <c r="I56" i="6"/>
  <c r="I55" i="6"/>
  <c r="I54" i="6"/>
  <c r="I53" i="6"/>
  <c r="I52" i="6"/>
  <c r="I51" i="6"/>
  <c r="I58" i="6" s="1"/>
  <c r="I49" i="6"/>
  <c r="I47" i="6"/>
  <c r="I45" i="6"/>
  <c r="H44" i="6"/>
  <c r="G44" i="6"/>
  <c r="F44" i="6"/>
  <c r="E44" i="6"/>
  <c r="D44" i="6"/>
  <c r="I43" i="6"/>
  <c r="I42" i="6"/>
  <c r="I41" i="6"/>
  <c r="I40" i="6"/>
  <c r="I39" i="6"/>
  <c r="I38" i="6"/>
  <c r="I37" i="6"/>
  <c r="I36" i="6"/>
  <c r="I44" i="6" s="1"/>
  <c r="I34" i="6"/>
  <c r="H33" i="6"/>
  <c r="G33" i="6"/>
  <c r="F33" i="6"/>
  <c r="E33" i="6"/>
  <c r="D33" i="6"/>
  <c r="I32" i="6"/>
  <c r="I31" i="6"/>
  <c r="I30" i="6"/>
  <c r="I29" i="6"/>
  <c r="I28" i="6"/>
  <c r="I27" i="6"/>
  <c r="I26" i="6"/>
  <c r="I25" i="6"/>
  <c r="I24" i="6"/>
  <c r="I33" i="6" s="1"/>
  <c r="H23" i="6"/>
  <c r="G23" i="6"/>
  <c r="F23" i="6"/>
  <c r="E23" i="6"/>
  <c r="D23" i="6"/>
  <c r="I22" i="6"/>
  <c r="I21" i="6"/>
  <c r="I20" i="6"/>
  <c r="I23" i="6" s="1"/>
  <c r="H19" i="6"/>
  <c r="G19" i="6"/>
  <c r="F19" i="6"/>
  <c r="E19" i="6"/>
  <c r="D19" i="6"/>
  <c r="I18" i="6"/>
  <c r="I17" i="6"/>
  <c r="I16" i="6"/>
  <c r="I19" i="6" s="1"/>
  <c r="H15" i="6"/>
  <c r="G15" i="6"/>
  <c r="F15" i="6"/>
  <c r="E15" i="6"/>
  <c r="D15" i="6"/>
  <c r="I14" i="6"/>
  <c r="I13" i="6"/>
  <c r="I12" i="6"/>
  <c r="I11" i="6"/>
  <c r="I10" i="6"/>
  <c r="I9" i="6"/>
  <c r="I8" i="6"/>
  <c r="I7" i="6"/>
  <c r="I6" i="6"/>
  <c r="I15" i="6" s="1"/>
  <c r="M26" i="5" l="1"/>
  <c r="N26" i="5" s="1"/>
  <c r="L26" i="5"/>
  <c r="M25" i="5"/>
  <c r="N25" i="5" s="1"/>
  <c r="L25" i="5"/>
  <c r="N24" i="5"/>
  <c r="M24" i="5"/>
  <c r="L24" i="5"/>
  <c r="M23" i="5"/>
  <c r="N23" i="5" s="1"/>
  <c r="L23" i="5"/>
  <c r="L22" i="5"/>
  <c r="M22" i="5" s="1"/>
  <c r="N22" i="5" s="1"/>
  <c r="L21" i="5"/>
  <c r="M21" i="5" s="1"/>
  <c r="N21" i="5" s="1"/>
  <c r="L20" i="5"/>
  <c r="M20" i="5" s="1"/>
  <c r="N20" i="5" s="1"/>
  <c r="L19" i="5"/>
  <c r="M19" i="5" s="1"/>
  <c r="N19" i="5" s="1"/>
  <c r="L18" i="5"/>
  <c r="M18" i="5" s="1"/>
  <c r="N18" i="5" s="1"/>
  <c r="L17" i="5"/>
  <c r="M17" i="5" s="1"/>
  <c r="N17" i="5" s="1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K16" i="5"/>
  <c r="J16" i="5"/>
  <c r="H16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K14" i="5"/>
  <c r="J14" i="5"/>
  <c r="H14" i="5"/>
  <c r="L13" i="5"/>
  <c r="M13" i="5" s="1"/>
  <c r="N13" i="5" s="1"/>
  <c r="L12" i="5"/>
  <c r="M12" i="5" s="1"/>
  <c r="N12" i="5" s="1"/>
  <c r="L11" i="5"/>
  <c r="M11" i="5" s="1"/>
  <c r="N11" i="5" s="1"/>
  <c r="L10" i="5"/>
  <c r="M10" i="5" s="1"/>
  <c r="N10" i="5" s="1"/>
  <c r="L9" i="5"/>
  <c r="L16" i="5" s="1"/>
  <c r="M8" i="5"/>
  <c r="N8" i="5" s="1"/>
  <c r="L8" i="5"/>
  <c r="L7" i="5"/>
  <c r="M7" i="5" s="1"/>
  <c r="N7" i="5" l="1"/>
  <c r="M9" i="5"/>
  <c r="N9" i="5" s="1"/>
  <c r="L14" i="5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AF27" i="3"/>
  <c r="AE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H27" i="3"/>
  <c r="H29" i="3" s="1"/>
  <c r="M16" i="5" l="1"/>
  <c r="N14" i="5"/>
  <c r="N16" i="5"/>
  <c r="M14" i="5"/>
</calcChain>
</file>

<file path=xl/sharedStrings.xml><?xml version="1.0" encoding="utf-8"?>
<sst xmlns="http://schemas.openxmlformats.org/spreadsheetml/2006/main" count="1709" uniqueCount="576">
  <si>
    <t>Average Daily Gain Trait (Leaders Top 30%)</t>
  </si>
  <si>
    <t>365 Adj Clean Fleece Wt. Leaders (Top 30%)</t>
  </si>
  <si>
    <t>365 Adj Staple Length (Top 30%)</t>
  </si>
  <si>
    <t>Average Fiber Diameter (Finest 30%)</t>
  </si>
  <si>
    <t>Feed to Gain Ratio (Top 30%)</t>
  </si>
  <si>
    <t>Cost/lb/gain  (Top 30%)</t>
  </si>
  <si>
    <t>Ram Test ID</t>
  </si>
  <si>
    <t xml:space="preserve">Consigner </t>
  </si>
  <si>
    <t>ADG</t>
  </si>
  <si>
    <t>Ratio</t>
  </si>
  <si>
    <t>Consigner</t>
  </si>
  <si>
    <t>365 CLFW</t>
  </si>
  <si>
    <t>365 Adj. Staple</t>
  </si>
  <si>
    <t>Micron</t>
  </si>
  <si>
    <t>F:G (lb. of feed per lb. of gain)</t>
  </si>
  <si>
    <t>Cost per Pound of gain</t>
  </si>
  <si>
    <t>Bell</t>
  </si>
  <si>
    <t>McCormick</t>
  </si>
  <si>
    <t>Ryan Boner</t>
  </si>
  <si>
    <t>Peterson</t>
  </si>
  <si>
    <t>Forbes</t>
  </si>
  <si>
    <t>Brad Boner</t>
  </si>
  <si>
    <t>LREC</t>
  </si>
  <si>
    <t>Lane Rabel</t>
  </si>
  <si>
    <t>Matt Rabel</t>
  </si>
  <si>
    <t>McGivney</t>
  </si>
  <si>
    <t>Green Ranch</t>
  </si>
  <si>
    <t>Shan Garson</t>
  </si>
  <si>
    <t>Lance Rabel</t>
  </si>
  <si>
    <t>Scrotal Circumfrence  (Leaders Top 30%)</t>
  </si>
  <si>
    <t>Loin Eye Area/CWT (Leaders Top 30%)</t>
  </si>
  <si>
    <t>Scrotal (cm)</t>
  </si>
  <si>
    <t>LEA/cwt</t>
  </si>
  <si>
    <t>2020-2021 Trait Leaders</t>
  </si>
  <si>
    <t>Sire Trait Leaders ADG</t>
  </si>
  <si>
    <t>Sire Trait Leaders Cost Per Pound of Gain</t>
  </si>
  <si>
    <t>Sire Trait Leaders Feed:Gain Ratio</t>
  </si>
  <si>
    <t>Sire Trait Leaders RFI</t>
  </si>
  <si>
    <t>Sire Trait Leaders LEA/CWT</t>
  </si>
  <si>
    <t xml:space="preserve">Sire </t>
  </si>
  <si>
    <t>Sire</t>
  </si>
  <si>
    <t>$</t>
  </si>
  <si>
    <t>F:G (lb. of feed per lb. of gain</t>
  </si>
  <si>
    <t>RFI</t>
  </si>
  <si>
    <t>Ranking</t>
  </si>
  <si>
    <t>in2/cwt</t>
  </si>
  <si>
    <t>Framptom 0877</t>
  </si>
  <si>
    <t>Green 2195</t>
  </si>
  <si>
    <t>WY 883 Bell</t>
  </si>
  <si>
    <t>Ortman 1976</t>
  </si>
  <si>
    <t>Turner</t>
  </si>
  <si>
    <t>Langhus</t>
  </si>
  <si>
    <t>Forbes 2637</t>
  </si>
  <si>
    <t>Eggleson Y-9</t>
  </si>
  <si>
    <t>McGivney 147</t>
  </si>
  <si>
    <t>Rabel 353</t>
  </si>
  <si>
    <t>Peterson 3944</t>
  </si>
  <si>
    <t>Sire Trait Leaders 365 CLFLW</t>
  </si>
  <si>
    <t>Sire Trait Leaders 365 Staple</t>
  </si>
  <si>
    <t>Sire Trait Leaders Micron</t>
  </si>
  <si>
    <t>Sire Trait Leaders Scrotal Circumfrence</t>
  </si>
  <si>
    <t>lb</t>
  </si>
  <si>
    <t>inches</t>
  </si>
  <si>
    <t>cm</t>
  </si>
  <si>
    <t>Ram Test 2019- 2020</t>
  </si>
  <si>
    <t>Red = Ineligible</t>
  </si>
  <si>
    <t>Wyoming Certified Index</t>
  </si>
  <si>
    <t>WT.</t>
  </si>
  <si>
    <t>GR FL</t>
  </si>
  <si>
    <t>CL. FL.</t>
  </si>
  <si>
    <t>ST.</t>
  </si>
  <si>
    <t>BIRTH</t>
  </si>
  <si>
    <t>PER</t>
  </si>
  <si>
    <t>WT</t>
  </si>
  <si>
    <t>LENGTH</t>
  </si>
  <si>
    <t xml:space="preserve">  FIBER</t>
  </si>
  <si>
    <t>SCROTAL</t>
  </si>
  <si>
    <t>CARCASS</t>
  </si>
  <si>
    <t>TEST</t>
  </si>
  <si>
    <t>EARTAG</t>
  </si>
  <si>
    <t>Reg</t>
  </si>
  <si>
    <t>Breed</t>
  </si>
  <si>
    <t>Eligibility</t>
  </si>
  <si>
    <t>Scrapie</t>
  </si>
  <si>
    <t>&amp;HORN</t>
  </si>
  <si>
    <t>INT.</t>
  </si>
  <si>
    <t>FINAL</t>
  </si>
  <si>
    <t>TOTAL</t>
  </si>
  <si>
    <t>DAY OF</t>
  </si>
  <si>
    <t>ADJ.</t>
  </si>
  <si>
    <t>DIA</t>
  </si>
  <si>
    <t>SCORES</t>
  </si>
  <si>
    <t>CIRCUM.</t>
  </si>
  <si>
    <t>FAT</t>
  </si>
  <si>
    <t>#</t>
  </si>
  <si>
    <t>DATE</t>
  </si>
  <si>
    <t>TYPE</t>
  </si>
  <si>
    <t>GAIN</t>
  </si>
  <si>
    <t>ADG Ratio</t>
  </si>
  <si>
    <t>AGE</t>
  </si>
  <si>
    <t>365 D</t>
  </si>
  <si>
    <t>365 DAY</t>
  </si>
  <si>
    <t>MICRONS</t>
  </si>
  <si>
    <t>MicronCV</t>
  </si>
  <si>
    <t>Grade</t>
  </si>
  <si>
    <t>FACE</t>
  </si>
  <si>
    <t>WRINKLE</t>
  </si>
  <si>
    <t>BELLY</t>
  </si>
  <si>
    <t>(cm)</t>
  </si>
  <si>
    <t>DEPTH</t>
  </si>
  <si>
    <t>RFI, lbs</t>
  </si>
  <si>
    <t>RFI Rank</t>
  </si>
  <si>
    <t>Feed:Gain</t>
  </si>
  <si>
    <t>Owner</t>
  </si>
  <si>
    <t>181</t>
  </si>
  <si>
    <t>Columbia</t>
  </si>
  <si>
    <t>N</t>
  </si>
  <si>
    <t>QR</t>
  </si>
  <si>
    <t>S/P</t>
  </si>
  <si>
    <t>20103</t>
  </si>
  <si>
    <t>Rambouillet</t>
  </si>
  <si>
    <t>RR</t>
  </si>
  <si>
    <t>H</t>
  </si>
  <si>
    <t>4432</t>
  </si>
  <si>
    <t>4470</t>
  </si>
  <si>
    <t>Y00111</t>
  </si>
  <si>
    <t>999671</t>
  </si>
  <si>
    <t>Y</t>
  </si>
  <si>
    <t>TW/H</t>
  </si>
  <si>
    <t>4431</t>
  </si>
  <si>
    <t>20102</t>
  </si>
  <si>
    <t>113</t>
  </si>
  <si>
    <t>Targhee</t>
  </si>
  <si>
    <t>TW/P</t>
  </si>
  <si>
    <t>4439</t>
  </si>
  <si>
    <t>20100</t>
  </si>
  <si>
    <t>2889</t>
  </si>
  <si>
    <t>999850</t>
  </si>
  <si>
    <t>2873</t>
  </si>
  <si>
    <t>999840</t>
  </si>
  <si>
    <t>20110</t>
  </si>
  <si>
    <t>4414</t>
  </si>
  <si>
    <t>Y00101</t>
  </si>
  <si>
    <t>444</t>
  </si>
  <si>
    <t>999829</t>
  </si>
  <si>
    <t>15</t>
  </si>
  <si>
    <t>Top 30% Test Averages</t>
  </si>
  <si>
    <t>Overall Test Average</t>
  </si>
  <si>
    <t>180</t>
  </si>
  <si>
    <t>2872</t>
  </si>
  <si>
    <t>999841</t>
  </si>
  <si>
    <t>118</t>
  </si>
  <si>
    <t>S/H</t>
  </si>
  <si>
    <t>232</t>
  </si>
  <si>
    <t>999832</t>
  </si>
  <si>
    <t>4457</t>
  </si>
  <si>
    <t>4433</t>
  </si>
  <si>
    <t>439</t>
  </si>
  <si>
    <t>999828</t>
  </si>
  <si>
    <t>2874</t>
  </si>
  <si>
    <t>999839</t>
  </si>
  <si>
    <t>2575</t>
  </si>
  <si>
    <t>999836</t>
  </si>
  <si>
    <t>1532</t>
  </si>
  <si>
    <t>999752</t>
  </si>
  <si>
    <t>2876</t>
  </si>
  <si>
    <t>999837</t>
  </si>
  <si>
    <t>438</t>
  </si>
  <si>
    <t>999827</t>
  </si>
  <si>
    <t>20101</t>
  </si>
  <si>
    <t>2882</t>
  </si>
  <si>
    <t>999838</t>
  </si>
  <si>
    <t>20104</t>
  </si>
  <si>
    <t>1537</t>
  </si>
  <si>
    <t>999751</t>
  </si>
  <si>
    <t>1014</t>
  </si>
  <si>
    <t>TW/SCUR</t>
  </si>
  <si>
    <t>20111</t>
  </si>
  <si>
    <t>4459</t>
  </si>
  <si>
    <t>162</t>
  </si>
  <si>
    <t>Y0041</t>
  </si>
  <si>
    <t>999670</t>
  </si>
  <si>
    <t>1533</t>
  </si>
  <si>
    <t>999753</t>
  </si>
  <si>
    <t>024</t>
  </si>
  <si>
    <t>16</t>
  </si>
  <si>
    <t>007</t>
  </si>
  <si>
    <t>20109</t>
  </si>
  <si>
    <t>017</t>
  </si>
  <si>
    <t>4421</t>
  </si>
  <si>
    <t>010</t>
  </si>
  <si>
    <t>4</t>
  </si>
  <si>
    <t>020</t>
  </si>
  <si>
    <t>2897</t>
  </si>
  <si>
    <t>018</t>
  </si>
  <si>
    <t>019</t>
  </si>
  <si>
    <t>2885</t>
  </si>
  <si>
    <t>999835</t>
  </si>
  <si>
    <t>2865</t>
  </si>
  <si>
    <t>056</t>
  </si>
  <si>
    <t>20105</t>
  </si>
  <si>
    <t>045</t>
  </si>
  <si>
    <t>012</t>
  </si>
  <si>
    <r>
      <t>LEA in</t>
    </r>
    <r>
      <rPr>
        <b/>
        <vertAlign val="superscript"/>
        <sz val="8"/>
        <color theme="1"/>
        <rFont val="Calibri (Body)"/>
      </rPr>
      <t>2</t>
    </r>
  </si>
  <si>
    <r>
      <t>LEA</t>
    </r>
    <r>
      <rPr>
        <b/>
        <vertAlign val="superscript"/>
        <sz val="8"/>
        <color theme="1"/>
        <rFont val="Calibri (Body)"/>
      </rPr>
      <t>2</t>
    </r>
    <r>
      <rPr>
        <b/>
        <sz val="8"/>
        <color theme="1"/>
        <rFont val="Calibri"/>
        <family val="2"/>
        <scheme val="minor"/>
      </rPr>
      <t>/CWT</t>
    </r>
  </si>
  <si>
    <t>Cost</t>
  </si>
  <si>
    <t>lb/gain</t>
  </si>
  <si>
    <t>WY Cert</t>
  </si>
  <si>
    <t>Index</t>
  </si>
  <si>
    <t>Rank</t>
  </si>
  <si>
    <t>Twin Born; 25% ADG, 25% Feed Efficieny,</t>
  </si>
  <si>
    <t>30% Clean Fleece Weight, 20% Loin Eye Area</t>
  </si>
  <si>
    <t>Rambouillet Ram Test 2020-21</t>
  </si>
  <si>
    <t>Test No.</t>
  </si>
  <si>
    <t>Ear Tag No.</t>
  </si>
  <si>
    <t>Scrapie #</t>
  </si>
  <si>
    <t>EID #</t>
  </si>
  <si>
    <t>BREED</t>
  </si>
  <si>
    <t>Reg #</t>
  </si>
  <si>
    <t>B/H</t>
  </si>
  <si>
    <t>AVE. IN. WT.</t>
  </si>
  <si>
    <t>DOB</t>
  </si>
  <si>
    <t>Sire Tag</t>
  </si>
  <si>
    <t>Sire Reg</t>
  </si>
  <si>
    <t>Dam Tag</t>
  </si>
  <si>
    <t>Dam Reg</t>
  </si>
  <si>
    <t>Off Test</t>
  </si>
  <si>
    <t>Russel Bell</t>
  </si>
  <si>
    <t>WY13002</t>
  </si>
  <si>
    <t>2091</t>
  </si>
  <si>
    <t>6590</t>
  </si>
  <si>
    <t>B583</t>
  </si>
  <si>
    <t>2090</t>
  </si>
  <si>
    <t>6591</t>
  </si>
  <si>
    <t>Y-15253</t>
  </si>
  <si>
    <t>G 225</t>
  </si>
  <si>
    <t>2089</t>
  </si>
  <si>
    <t>6592</t>
  </si>
  <si>
    <t>B 721</t>
  </si>
  <si>
    <t>2086</t>
  </si>
  <si>
    <t>6595</t>
  </si>
  <si>
    <t>B 136</t>
  </si>
  <si>
    <t>2082</t>
  </si>
  <si>
    <t>6599</t>
  </si>
  <si>
    <t>B 731</t>
  </si>
  <si>
    <t>1004</t>
  </si>
  <si>
    <t>2083</t>
  </si>
  <si>
    <t>6598</t>
  </si>
  <si>
    <t>W-723</t>
  </si>
  <si>
    <t>Bent Leg</t>
  </si>
  <si>
    <t>2087</t>
  </si>
  <si>
    <t>6594</t>
  </si>
  <si>
    <t>W-569</t>
  </si>
  <si>
    <t>2081</t>
  </si>
  <si>
    <t>6580</t>
  </si>
  <si>
    <t>W-567</t>
  </si>
  <si>
    <t>2088</t>
  </si>
  <si>
    <t>6593</t>
  </si>
  <si>
    <t>P-549</t>
  </si>
  <si>
    <t>2085</t>
  </si>
  <si>
    <t>6596</t>
  </si>
  <si>
    <t>P-511</t>
  </si>
  <si>
    <t>121</t>
  </si>
  <si>
    <t>2084</t>
  </si>
  <si>
    <t>6597</t>
  </si>
  <si>
    <t>P-540</t>
  </si>
  <si>
    <t>Rolled Ankles</t>
  </si>
  <si>
    <t>WY05006</t>
  </si>
  <si>
    <t>B00189</t>
  </si>
  <si>
    <t>9704</t>
  </si>
  <si>
    <t>6254</t>
  </si>
  <si>
    <t>999679</t>
  </si>
  <si>
    <t>Lynn L933</t>
  </si>
  <si>
    <t>7015</t>
  </si>
  <si>
    <t>R00145</t>
  </si>
  <si>
    <t>9251</t>
  </si>
  <si>
    <t>6384</t>
  </si>
  <si>
    <t>999673</t>
  </si>
  <si>
    <t>Hageman 4869</t>
  </si>
  <si>
    <t>7007</t>
  </si>
  <si>
    <t>Died pnemonia</t>
  </si>
  <si>
    <t>R00210</t>
  </si>
  <si>
    <t>9766</t>
  </si>
  <si>
    <t>6186</t>
  </si>
  <si>
    <t>999680</t>
  </si>
  <si>
    <t>TR/H</t>
  </si>
  <si>
    <t>6046</t>
  </si>
  <si>
    <t>Bent Leg 12-15</t>
  </si>
  <si>
    <t>9424</t>
  </si>
  <si>
    <t>6657</t>
  </si>
  <si>
    <t>8019</t>
  </si>
  <si>
    <t>9861</t>
  </si>
  <si>
    <t>8023</t>
  </si>
  <si>
    <t>9879</t>
  </si>
  <si>
    <t>8037</t>
  </si>
  <si>
    <t>Y00234</t>
  </si>
  <si>
    <t>9327</t>
  </si>
  <si>
    <t>999682</t>
  </si>
  <si>
    <t>7003</t>
  </si>
  <si>
    <t xml:space="preserve">Green Ranch </t>
  </si>
  <si>
    <t>MT0737</t>
  </si>
  <si>
    <t>NSIP #</t>
  </si>
  <si>
    <t>2561</t>
  </si>
  <si>
    <t>6581</t>
  </si>
  <si>
    <t>YE004G</t>
  </si>
  <si>
    <t>2563</t>
  </si>
  <si>
    <t>6582</t>
  </si>
  <si>
    <t>YE015G</t>
  </si>
  <si>
    <t>2562</t>
  </si>
  <si>
    <t>6583</t>
  </si>
  <si>
    <t>YE016G</t>
  </si>
  <si>
    <t>Mike McCormick</t>
  </si>
  <si>
    <t>WY08002</t>
  </si>
  <si>
    <t>1084</t>
  </si>
  <si>
    <t>6584</t>
  </si>
  <si>
    <t>1092</t>
  </si>
  <si>
    <t>6585</t>
  </si>
  <si>
    <t>20108</t>
  </si>
  <si>
    <t>1086</t>
  </si>
  <si>
    <t>6586</t>
  </si>
  <si>
    <t>Ben Leg</t>
  </si>
  <si>
    <t>1083</t>
  </si>
  <si>
    <t>6587</t>
  </si>
  <si>
    <t>1087</t>
  </si>
  <si>
    <t>6588</t>
  </si>
  <si>
    <t>Sluffed Wool</t>
  </si>
  <si>
    <t>1085</t>
  </si>
  <si>
    <t>6589</t>
  </si>
  <si>
    <t>1091</t>
  </si>
  <si>
    <t>6510</t>
  </si>
  <si>
    <t>1088</t>
  </si>
  <si>
    <t>6511</t>
  </si>
  <si>
    <t>1081</t>
  </si>
  <si>
    <t>6512</t>
  </si>
  <si>
    <t>1090</t>
  </si>
  <si>
    <t>6513</t>
  </si>
  <si>
    <t>Ian McGivney</t>
  </si>
  <si>
    <t>WYBY</t>
  </si>
  <si>
    <t>238</t>
  </si>
  <si>
    <t>2058</t>
  </si>
  <si>
    <t>6514</t>
  </si>
  <si>
    <t>999831</t>
  </si>
  <si>
    <t>142</t>
  </si>
  <si>
    <t>Bowed Shoulders</t>
  </si>
  <si>
    <t>2052</t>
  </si>
  <si>
    <t>6517</t>
  </si>
  <si>
    <t>183</t>
  </si>
  <si>
    <t>Jim Forbes</t>
  </si>
  <si>
    <t>WY16018</t>
  </si>
  <si>
    <t>1200</t>
  </si>
  <si>
    <t>6515</t>
  </si>
  <si>
    <t>Forbes 2739</t>
  </si>
  <si>
    <t>1190</t>
  </si>
  <si>
    <t>6518</t>
  </si>
  <si>
    <t>Forbes 2798</t>
  </si>
  <si>
    <t>1204</t>
  </si>
  <si>
    <t>6519</t>
  </si>
  <si>
    <t>Forbes 2511</t>
  </si>
  <si>
    <t>2881</t>
  </si>
  <si>
    <t>1196</t>
  </si>
  <si>
    <t>6502</t>
  </si>
  <si>
    <t>Died Internal Hemmorage</t>
  </si>
  <si>
    <t>1191</t>
  </si>
  <si>
    <t>6503</t>
  </si>
  <si>
    <t>Forbes 2619</t>
  </si>
  <si>
    <t>1197</t>
  </si>
  <si>
    <t>6505</t>
  </si>
  <si>
    <t>Forbes 2629</t>
  </si>
  <si>
    <t>1189</t>
  </si>
  <si>
    <t>6507</t>
  </si>
  <si>
    <t>Forbes 2799</t>
  </si>
  <si>
    <t>1180</t>
  </si>
  <si>
    <t>6508</t>
  </si>
  <si>
    <t>Forbes 2738</t>
  </si>
  <si>
    <t>1187</t>
  </si>
  <si>
    <t>6509</t>
  </si>
  <si>
    <t>Forbes 2571</t>
  </si>
  <si>
    <t>WY16019</t>
  </si>
  <si>
    <t>0439</t>
  </si>
  <si>
    <t>6516</t>
  </si>
  <si>
    <t>Rabel 287</t>
  </si>
  <si>
    <t>WYO16019</t>
  </si>
  <si>
    <t>0438</t>
  </si>
  <si>
    <t>6504</t>
  </si>
  <si>
    <t>Rabel 285</t>
  </si>
  <si>
    <t>441</t>
  </si>
  <si>
    <t>0441</t>
  </si>
  <si>
    <t>6500</t>
  </si>
  <si>
    <t>999826</t>
  </si>
  <si>
    <t>McGivney 172</t>
  </si>
  <si>
    <t>Cook Sisters 5537</t>
  </si>
  <si>
    <t>0443</t>
  </si>
  <si>
    <t>6501</t>
  </si>
  <si>
    <t>Rabel 318</t>
  </si>
  <si>
    <t>442</t>
  </si>
  <si>
    <t>0442</t>
  </si>
  <si>
    <t>6506</t>
  </si>
  <si>
    <t>999830</t>
  </si>
  <si>
    <t>Frampton 0877</t>
  </si>
  <si>
    <t>Rabel L9</t>
  </si>
  <si>
    <t>WY13006</t>
  </si>
  <si>
    <t>004</t>
  </si>
  <si>
    <t>16301</t>
  </si>
  <si>
    <t>R409</t>
  </si>
  <si>
    <t>Parrot Mouth</t>
  </si>
  <si>
    <t>006</t>
  </si>
  <si>
    <t>16302</t>
  </si>
  <si>
    <t>R626</t>
  </si>
  <si>
    <t>Died 3-16 Bloat</t>
  </si>
  <si>
    <t>16303</t>
  </si>
  <si>
    <t>R610</t>
  </si>
  <si>
    <t>16304</t>
  </si>
  <si>
    <t>R604</t>
  </si>
  <si>
    <t>011</t>
  </si>
  <si>
    <t>16305</t>
  </si>
  <si>
    <t>R810</t>
  </si>
  <si>
    <t>16306</t>
  </si>
  <si>
    <t>R714</t>
  </si>
  <si>
    <t>16307</t>
  </si>
  <si>
    <t>R819</t>
  </si>
  <si>
    <t>16308</t>
  </si>
  <si>
    <t>R809</t>
  </si>
  <si>
    <t>16309</t>
  </si>
  <si>
    <t>16310</t>
  </si>
  <si>
    <t>R801</t>
  </si>
  <si>
    <t>16311</t>
  </si>
  <si>
    <t>6203</t>
  </si>
  <si>
    <t>Y732</t>
  </si>
  <si>
    <t>013</t>
  </si>
  <si>
    <t>16312</t>
  </si>
  <si>
    <t>6210</t>
  </si>
  <si>
    <t>Y430</t>
  </si>
  <si>
    <t>One Testicle</t>
  </si>
  <si>
    <t>16313</t>
  </si>
  <si>
    <t>6202</t>
  </si>
  <si>
    <t>Y709</t>
  </si>
  <si>
    <t>Paralyzed; Died</t>
  </si>
  <si>
    <t>16314</t>
  </si>
  <si>
    <t>6200</t>
  </si>
  <si>
    <t>Y727</t>
  </si>
  <si>
    <t>16315</t>
  </si>
  <si>
    <t>6212</t>
  </si>
  <si>
    <t>Y624</t>
  </si>
  <si>
    <t>Clyde Peterson</t>
  </si>
  <si>
    <t>WY14011</t>
  </si>
  <si>
    <t>01378</t>
  </si>
  <si>
    <t>6215</t>
  </si>
  <si>
    <t>01382</t>
  </si>
  <si>
    <t>6216</t>
  </si>
  <si>
    <t>01385</t>
  </si>
  <si>
    <t>6217</t>
  </si>
  <si>
    <t>01377</t>
  </si>
  <si>
    <t>6218</t>
  </si>
  <si>
    <t>01381</t>
  </si>
  <si>
    <t>6219</t>
  </si>
  <si>
    <t>01383</t>
  </si>
  <si>
    <t>6540</t>
  </si>
  <si>
    <t>01376</t>
  </si>
  <si>
    <t>6541</t>
  </si>
  <si>
    <t>01379</t>
  </si>
  <si>
    <t>6542</t>
  </si>
  <si>
    <t>4453</t>
  </si>
  <si>
    <t>01380</t>
  </si>
  <si>
    <t>6543</t>
  </si>
  <si>
    <t>Died 3-18 Water belly</t>
  </si>
  <si>
    <t>01384</t>
  </si>
  <si>
    <t>6544</t>
  </si>
  <si>
    <t>Garson</t>
  </si>
  <si>
    <t>WY05037</t>
  </si>
  <si>
    <t>0337</t>
  </si>
  <si>
    <t>6545</t>
  </si>
  <si>
    <t>Schalesky SL1007</t>
  </si>
  <si>
    <t>0330</t>
  </si>
  <si>
    <t>6546</t>
  </si>
  <si>
    <t>Schalesky SL1023</t>
  </si>
  <si>
    <t>0331</t>
  </si>
  <si>
    <t>6547</t>
  </si>
  <si>
    <t>Garson 1431</t>
  </si>
  <si>
    <t>RAM TRIAL 2020-2021</t>
  </si>
  <si>
    <t>Certified Rambouillets ONLY</t>
  </si>
  <si>
    <t>Genotype</t>
  </si>
  <si>
    <t>Eligible</t>
  </si>
  <si>
    <t>LEA</t>
  </si>
  <si>
    <t>INDEX</t>
  </si>
  <si>
    <t>CV</t>
  </si>
  <si>
    <t>GRADE</t>
  </si>
  <si>
    <t>Actual</t>
  </si>
  <si>
    <t>CWT</t>
  </si>
  <si>
    <t>SCORE</t>
  </si>
  <si>
    <t>RATIO</t>
  </si>
  <si>
    <t xml:space="preserve">    OWNER</t>
  </si>
  <si>
    <t>Top 15%: above BOLD line eligible for Reg of Merit</t>
  </si>
  <si>
    <t>Overall Ramb Test Averages</t>
  </si>
  <si>
    <t>RAM TRIALS  2020-2021</t>
  </si>
  <si>
    <t>Cost/Lb.</t>
  </si>
  <si>
    <t>Producer</t>
  </si>
  <si>
    <t>lbs</t>
  </si>
  <si>
    <t>lb:lb</t>
  </si>
  <si>
    <t>of Gain</t>
  </si>
  <si>
    <t>Average</t>
  </si>
  <si>
    <t xml:space="preserve">Test Average </t>
  </si>
  <si>
    <t>LAST NAME</t>
  </si>
  <si>
    <t>FIRST NAME</t>
  </si>
  <si>
    <t>RANCH</t>
  </si>
  <si>
    <t>ADDRESS</t>
  </si>
  <si>
    <t>CITY</t>
  </si>
  <si>
    <t>STATE</t>
  </si>
  <si>
    <t>ZIP</t>
  </si>
  <si>
    <t>PHONE</t>
  </si>
  <si>
    <t>CELL</t>
  </si>
  <si>
    <t>EMAIL</t>
  </si>
  <si>
    <t>Clyde J/ Shirlee</t>
  </si>
  <si>
    <t>1725 Wasserburger Rd</t>
  </si>
  <si>
    <t>Lance Creek</t>
  </si>
  <si>
    <t>WY</t>
  </si>
  <si>
    <t>(307)334-3572</t>
  </si>
  <si>
    <t>Jim &amp; Rosemary</t>
  </si>
  <si>
    <t>Forbes Ranch</t>
  </si>
  <si>
    <t>1411 Barnum Rd</t>
  </si>
  <si>
    <t>Kaycee</t>
  </si>
  <si>
    <t>(307) 738-2254</t>
  </si>
  <si>
    <t>jimforbes1958@gmail.com</t>
  </si>
  <si>
    <t>James &amp; Michael</t>
  </si>
  <si>
    <t>McCormick Rambouillet</t>
  </si>
  <si>
    <t>258 Sentinal Rock Rd.</t>
  </si>
  <si>
    <t>Glendo</t>
  </si>
  <si>
    <t>(307) 331-3259</t>
  </si>
  <si>
    <t>mac_m_2000@yahoo.com</t>
  </si>
  <si>
    <t xml:space="preserve">Shan </t>
  </si>
  <si>
    <t>288 Wayside Rd</t>
  </si>
  <si>
    <t>Bosler</t>
  </si>
  <si>
    <t>(307) 742-6005</t>
  </si>
  <si>
    <t>(307) 760-2852</t>
  </si>
  <si>
    <t>shangarson@icloud.com</t>
  </si>
  <si>
    <t>Rabel</t>
  </si>
  <si>
    <t>Matt &amp; Lance</t>
  </si>
  <si>
    <t>Rabel Rambouillets</t>
  </si>
  <si>
    <t xml:space="preserve">480 TW Rd. </t>
  </si>
  <si>
    <t>Buffalo</t>
  </si>
  <si>
    <t>307-630-1056</t>
  </si>
  <si>
    <t>MOON_160@yahoo.com</t>
  </si>
  <si>
    <t>Forbes McGivney</t>
  </si>
  <si>
    <t xml:space="preserve">Ian </t>
  </si>
  <si>
    <t>PO Box 154</t>
  </si>
  <si>
    <t>(307)738-2217</t>
  </si>
  <si>
    <t>mcgivney@rtconnect.net</t>
  </si>
  <si>
    <t>Boner</t>
  </si>
  <si>
    <t xml:space="preserve">Brad </t>
  </si>
  <si>
    <t>Cole Creek Ranch</t>
  </si>
  <si>
    <t>Box 1345</t>
  </si>
  <si>
    <t>Glenrock</t>
  </si>
  <si>
    <t>(307) 359-1162</t>
  </si>
  <si>
    <t>brad@mdiamondangus.com</t>
  </si>
  <si>
    <t xml:space="preserve">Boner </t>
  </si>
  <si>
    <t>Ryan</t>
  </si>
  <si>
    <t>307-277-3782</t>
  </si>
  <si>
    <t>ryan@mdiamondangus.com</t>
  </si>
  <si>
    <t>Koepke</t>
  </si>
  <si>
    <t>Kalli</t>
  </si>
  <si>
    <t>470 hwy 230</t>
  </si>
  <si>
    <t>Laramie</t>
  </si>
  <si>
    <t>(719) 314-6571</t>
  </si>
  <si>
    <t>kkoepke@uwyo.edu</t>
  </si>
  <si>
    <t>Russell</t>
  </si>
  <si>
    <t>594 S. Turnercrest Rd.</t>
  </si>
  <si>
    <t>Gillette</t>
  </si>
  <si>
    <t>307-358-2188</t>
  </si>
  <si>
    <t>klbsooner30@yahoo.com</t>
  </si>
  <si>
    <t>Green</t>
  </si>
  <si>
    <t>Keith</t>
  </si>
  <si>
    <t>Green Ranch Targhees</t>
  </si>
  <si>
    <t>PO Box 236</t>
  </si>
  <si>
    <t>Melville</t>
  </si>
  <si>
    <t>MT</t>
  </si>
  <si>
    <t>406-930-5914</t>
  </si>
  <si>
    <t>greencontracting@hotmail.com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</si>
</sst>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0"/>
    <numFmt numFmtId="165" formatCode="0.0"/>
    <numFmt numFmtId="166" formatCode="m/d/yy;@"/>
    <numFmt numFmtId="167" formatCode="mm/dd/yy;@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theme="7" tint="-0.49998474074526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 (Body)"/>
    </font>
    <font>
      <sz val="11"/>
      <color theme="7" tint="-0.499984740745262"/>
      <name val="Arial"/>
      <family val="2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u/>
      <sz val="9"/>
      <color indexed="12"/>
      <name val="Arial"/>
      <family val="2"/>
    </font>
    <font>
      <u/>
      <sz val="9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31" fillId="0" borderId="0" applyNumberForma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3" borderId="10" xfId="0" applyFont="1" applyFill="1" applyBorder="1" applyAlignment="1">
      <alignment horizontal="center" wrapText="1"/>
    </xf>
    <xf numFmtId="8" fontId="2" fillId="0" borderId="10" xfId="0" applyNumberFormat="1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165" fontId="4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5" fillId="0" borderId="17" xfId="0" applyFont="1" applyBorder="1" applyAlignment="1">
      <alignment horizontal="center"/>
    </xf>
    <xf numFmtId="0" fontId="1" fillId="0" borderId="17" xfId="0" applyFont="1" applyBorder="1"/>
    <xf numFmtId="2" fontId="0" fillId="0" borderId="0" xfId="0" applyNumberFormat="1"/>
    <xf numFmtId="0" fontId="1" fillId="0" borderId="0" xfId="0" applyFont="1"/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8" xfId="0" applyFont="1" applyBorder="1"/>
    <xf numFmtId="0" fontId="0" fillId="2" borderId="22" xfId="0" applyFill="1" applyBorder="1"/>
    <xf numFmtId="0" fontId="0" fillId="2" borderId="23" xfId="0" applyFill="1" applyBorder="1"/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22" xfId="0" applyFont="1" applyFill="1" applyBorder="1"/>
    <xf numFmtId="0" fontId="1" fillId="2" borderId="23" xfId="0" applyFont="1" applyFill="1" applyBorder="1"/>
    <xf numFmtId="0" fontId="0" fillId="2" borderId="1" xfId="0" applyFill="1" applyBorder="1"/>
    <xf numFmtId="0" fontId="0" fillId="0" borderId="24" xfId="0" applyBorder="1" applyAlignment="1">
      <alignment horizontal="left"/>
    </xf>
    <xf numFmtId="2" fontId="0" fillId="0" borderId="25" xfId="0" applyNumberFormat="1" applyBorder="1"/>
    <xf numFmtId="0" fontId="0" fillId="0" borderId="25" xfId="0" applyBorder="1"/>
    <xf numFmtId="0" fontId="0" fillId="0" borderId="26" xfId="0" applyBorder="1" applyAlignment="1">
      <alignment horizontal="left"/>
    </xf>
    <xf numFmtId="2" fontId="0" fillId="0" borderId="27" xfId="0" applyNumberFormat="1" applyBorder="1"/>
    <xf numFmtId="2" fontId="0" fillId="0" borderId="28" xfId="0" applyNumberFormat="1" applyBorder="1"/>
    <xf numFmtId="0" fontId="0" fillId="0" borderId="27" xfId="0" applyBorder="1"/>
    <xf numFmtId="0" fontId="0" fillId="0" borderId="0" xfId="0" applyAlignment="1">
      <alignment horizontal="left"/>
    </xf>
    <xf numFmtId="2" fontId="0" fillId="0" borderId="25" xfId="0" applyNumberFormat="1" applyBorder="1" applyAlignment="1">
      <alignment horizontal="left" indent="1"/>
    </xf>
    <xf numFmtId="2" fontId="0" fillId="0" borderId="27" xfId="0" applyNumberFormat="1" applyBorder="1" applyAlignment="1">
      <alignment horizontal="left" indent="1"/>
    </xf>
    <xf numFmtId="165" fontId="9" fillId="0" borderId="1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1" fillId="0" borderId="1" xfId="0" applyFont="1" applyBorder="1"/>
    <xf numFmtId="2" fontId="9" fillId="0" borderId="12" xfId="0" applyNumberFormat="1" applyFont="1" applyBorder="1" applyAlignment="1">
      <alignment horizontal="center"/>
    </xf>
    <xf numFmtId="0" fontId="10" fillId="0" borderId="1" xfId="0" applyFont="1" applyBorder="1"/>
    <xf numFmtId="1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10" fillId="6" borderId="1" xfId="0" applyFont="1" applyFill="1" applyBorder="1"/>
    <xf numFmtId="0" fontId="10" fillId="4" borderId="1" xfId="0" applyFont="1" applyFill="1" applyBorder="1"/>
    <xf numFmtId="49" fontId="9" fillId="0" borderId="1" xfId="1" applyNumberFormat="1" applyFont="1" applyBorder="1" applyAlignment="1">
      <alignment horizontal="center"/>
    </xf>
    <xf numFmtId="0" fontId="10" fillId="0" borderId="17" xfId="0" applyFont="1" applyBorder="1"/>
    <xf numFmtId="49" fontId="9" fillId="0" borderId="12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11" fillId="0" borderId="12" xfId="0" applyFont="1" applyBorder="1"/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4" fontId="10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1" fontId="7" fillId="4" borderId="29" xfId="0" applyNumberFormat="1" applyFont="1" applyFill="1" applyBorder="1" applyAlignment="1">
      <alignment horizontal="left"/>
    </xf>
    <xf numFmtId="1" fontId="7" fillId="4" borderId="30" xfId="0" applyNumberFormat="1" applyFont="1" applyFill="1" applyBorder="1" applyAlignment="1">
      <alignment horizontal="left"/>
    </xf>
    <xf numFmtId="1" fontId="7" fillId="4" borderId="3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/>
    <xf numFmtId="0" fontId="16" fillId="0" borderId="1" xfId="0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165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9" fillId="0" borderId="1" xfId="0" applyFont="1" applyBorder="1"/>
    <xf numFmtId="0" fontId="2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165" fontId="16" fillId="0" borderId="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167" fontId="18" fillId="0" borderId="17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165" fontId="25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28" xfId="0" applyBorder="1"/>
    <xf numFmtId="0" fontId="9" fillId="0" borderId="17" xfId="0" applyFont="1" applyBorder="1" applyAlignment="1">
      <alignment horizontal="center"/>
    </xf>
    <xf numFmtId="49" fontId="9" fillId="0" borderId="17" xfId="1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166" fontId="9" fillId="0" borderId="17" xfId="1" applyNumberFormat="1" applyFont="1" applyBorder="1" applyAlignment="1">
      <alignment horizontal="center"/>
    </xf>
    <xf numFmtId="165" fontId="9" fillId="0" borderId="17" xfId="1" applyNumberFormat="1" applyFont="1" applyBorder="1" applyAlignment="1">
      <alignment horizontal="center"/>
    </xf>
    <xf numFmtId="2" fontId="9" fillId="0" borderId="17" xfId="1" applyNumberFormat="1" applyFont="1" applyBorder="1" applyAlignment="1">
      <alignment horizontal="center"/>
    </xf>
    <xf numFmtId="1" fontId="9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0" fontId="11" fillId="0" borderId="17" xfId="0" applyFont="1" applyBorder="1"/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166" fontId="9" fillId="0" borderId="1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5" fontId="0" fillId="0" borderId="0" xfId="0" applyNumberFormat="1"/>
    <xf numFmtId="165" fontId="26" fillId="0" borderId="1" xfId="0" applyNumberFormat="1" applyFont="1" applyBorder="1"/>
    <xf numFmtId="0" fontId="16" fillId="0" borderId="1" xfId="0" applyFont="1" applyBorder="1"/>
    <xf numFmtId="164" fontId="16" fillId="0" borderId="1" xfId="0" applyNumberFormat="1" applyFont="1" applyBorder="1" applyAlignment="1">
      <alignment horizontal="left"/>
    </xf>
    <xf numFmtId="164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/>
    </xf>
    <xf numFmtId="164" fontId="27" fillId="0" borderId="17" xfId="0" applyNumberFormat="1" applyFont="1" applyBorder="1" applyAlignment="1">
      <alignment horizontal="center" vertical="center"/>
    </xf>
    <xf numFmtId="164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8" fillId="0" borderId="12" xfId="0" applyFont="1" applyBorder="1"/>
    <xf numFmtId="0" fontId="29" fillId="0" borderId="32" xfId="0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2" fontId="29" fillId="0" borderId="32" xfId="0" applyNumberFormat="1" applyFont="1" applyBorder="1" applyAlignment="1">
      <alignment horizontal="center" vertical="center"/>
    </xf>
    <xf numFmtId="164" fontId="29" fillId="0" borderId="32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30" fillId="0" borderId="32" xfId="0" applyFont="1" applyBorder="1"/>
    <xf numFmtId="0" fontId="8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0" fillId="0" borderId="17" xfId="0" applyFont="1" applyBorder="1"/>
    <xf numFmtId="2" fontId="30" fillId="0" borderId="17" xfId="0" applyNumberFormat="1" applyFont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8" fillId="0" borderId="1" xfId="0" applyNumberFormat="1" applyFont="1" applyBorder="1"/>
    <xf numFmtId="164" fontId="28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1" fillId="0" borderId="1" xfId="2" applyFill="1" applyBorder="1" applyAlignment="1" applyProtection="1">
      <alignment horizontal="left"/>
    </xf>
    <xf numFmtId="0" fontId="34" fillId="0" borderId="1" xfId="2" applyFont="1" applyFill="1" applyBorder="1" applyAlignment="1" applyProtection="1">
      <alignment horizontal="left"/>
    </xf>
    <xf numFmtId="0" fontId="35" fillId="0" borderId="1" xfId="2" applyFont="1" applyFill="1" applyBorder="1" applyAlignment="1" applyProtection="1">
      <alignment horizontal="left"/>
    </xf>
    <xf numFmtId="0" fontId="34" fillId="0" borderId="1" xfId="2" applyFont="1" applyFill="1" applyBorder="1" applyAlignment="1" applyProtection="1"/>
    <xf numFmtId="0" fontId="9" fillId="0" borderId="1" xfId="0" applyFont="1" applyBorder="1" applyAlignment="1">
      <alignment horizontal="center"/>
    </xf>
    <xf numFmtId="49" fontId="9" fillId="4" borderId="1" xfId="1" applyNumberFormat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7" fillId="4" borderId="29" xfId="0" applyNumberFormat="1" applyFont="1" applyFill="1" applyBorder="1" applyAlignment="1">
      <alignment horizontal="left"/>
    </xf>
    <xf numFmtId="1" fontId="7" fillId="4" borderId="30" xfId="0" applyNumberFormat="1" applyFont="1" applyFill="1" applyBorder="1" applyAlignment="1">
      <alignment horizontal="left"/>
    </xf>
    <xf numFmtId="1" fontId="7" fillId="4" borderId="3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textRotation="90" shrinkToFi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4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textRotation="90"/>
    </xf>
    <xf numFmtId="0" fontId="2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BD615F06-B5C8-FC44-88FD-C78AC4058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imforbes1958@gmail.com" TargetMode="External"/><Relationship Id="rId3" Type="http://schemas.openxmlformats.org/officeDocument/2006/relationships/hyperlink" Target="mailto:MOON_160@yahoo.com" TargetMode="External"/><Relationship Id="rId7" Type="http://schemas.openxmlformats.org/officeDocument/2006/relationships/hyperlink" Target="mailto:ryan@mdiamondangus.com" TargetMode="External"/><Relationship Id="rId2" Type="http://schemas.openxmlformats.org/officeDocument/2006/relationships/hyperlink" Target="mailto:kkoepke@uwyo.edu" TargetMode="External"/><Relationship Id="rId1" Type="http://schemas.openxmlformats.org/officeDocument/2006/relationships/hyperlink" Target="mailto:mcgivney@rtconnect.net" TargetMode="External"/><Relationship Id="rId6" Type="http://schemas.openxmlformats.org/officeDocument/2006/relationships/hyperlink" Target="mailto:klbsooner30@yahoo.com" TargetMode="External"/><Relationship Id="rId5" Type="http://schemas.openxmlformats.org/officeDocument/2006/relationships/hyperlink" Target="mailto:shangarson@icloud.com" TargetMode="External"/><Relationship Id="rId10" Type="http://schemas.openxmlformats.org/officeDocument/2006/relationships/hyperlink" Target="mailto:brad@mdiamondangus.com" TargetMode="External"/><Relationship Id="rId4" Type="http://schemas.openxmlformats.org/officeDocument/2006/relationships/hyperlink" Target="mailto:mac_m_2000@yahoo.com" TargetMode="External"/><Relationship Id="rId9" Type="http://schemas.openxmlformats.org/officeDocument/2006/relationships/hyperlink" Target="mailto:greencontractin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C732-2F03-5045-B39B-E1D026A86B8D}">
  <dimension ref="A2:AI71"/>
  <sheetViews>
    <sheetView view="pageBreakPreview" topLeftCell="A31" zoomScaleNormal="100" zoomScaleSheetLayoutView="100" workbookViewId="0">
      <selection activeCell="AP49" sqref="AP49"/>
    </sheetView>
  </sheetViews>
  <sheetFormatPr defaultColWidth="11.453125" defaultRowHeight="10.5"/>
  <cols>
    <col min="1" max="1" width="4.81640625" style="78" bestFit="1" customWidth="1"/>
    <col min="2" max="2" width="7.54296875" style="78" bestFit="1" customWidth="1"/>
    <col min="3" max="3" width="7" style="78" bestFit="1" customWidth="1"/>
    <col min="4" max="4" width="9.26953125" style="66" bestFit="1" customWidth="1"/>
    <col min="5" max="5" width="11.7265625" style="66" bestFit="1" customWidth="1"/>
    <col min="6" max="7" width="3" style="78" bestFit="1" customWidth="1"/>
    <col min="8" max="8" width="8.1796875" style="78" bestFit="1" customWidth="1"/>
    <col min="9" max="9" width="7.1796875" style="78" bestFit="1" customWidth="1"/>
    <col min="10" max="11" width="5.7265625" style="78" bestFit="1" customWidth="1"/>
    <col min="12" max="12" width="10.453125" style="78" bestFit="1" customWidth="1"/>
    <col min="13" max="13" width="4.26953125" style="78" bestFit="1" customWidth="1"/>
    <col min="14" max="14" width="7.7265625" style="78" bestFit="1" customWidth="1"/>
    <col min="15" max="15" width="6.54296875" style="78" bestFit="1" customWidth="1"/>
    <col min="16" max="16" width="5.453125" style="78" bestFit="1" customWidth="1"/>
    <col min="17" max="17" width="6.26953125" style="78" bestFit="1" customWidth="1"/>
    <col min="18" max="18" width="7.1796875" style="78" bestFit="1" customWidth="1"/>
    <col min="19" max="19" width="8.1796875" style="78" bestFit="1" customWidth="1"/>
    <col min="20" max="20" width="7.7265625" style="78" bestFit="1" customWidth="1"/>
    <col min="21" max="21" width="5.1796875" style="78" customWidth="1"/>
    <col min="22" max="22" width="5" style="78" bestFit="1" customWidth="1"/>
    <col min="23" max="23" width="7.7265625" style="78" bestFit="1" customWidth="1"/>
    <col min="24" max="24" width="5.81640625" style="78" bestFit="1" customWidth="1"/>
    <col min="25" max="25" width="8.453125" style="78" bestFit="1" customWidth="1"/>
    <col min="26" max="26" width="8.54296875" style="78" bestFit="1" customWidth="1"/>
    <col min="27" max="27" width="5.54296875" style="78" bestFit="1" customWidth="1"/>
    <col min="28" max="28" width="7.7265625" style="78" bestFit="1" customWidth="1"/>
    <col min="29" max="29" width="7.453125" style="78" bestFit="1" customWidth="1"/>
    <col min="30" max="30" width="6.453125" style="78" bestFit="1" customWidth="1"/>
    <col min="31" max="31" width="7.7265625" style="78" bestFit="1" customWidth="1"/>
    <col min="32" max="32" width="5.7265625" style="78" bestFit="1" customWidth="1"/>
    <col min="33" max="34" width="6.453125" style="78" bestFit="1" customWidth="1"/>
    <col min="35" max="35" width="9.54296875" style="66" bestFit="1" customWidth="1"/>
    <col min="36" max="16384" width="11.453125" style="66"/>
  </cols>
  <sheetData>
    <row r="2" spans="1:35" ht="14">
      <c r="K2" s="67"/>
      <c r="L2" s="284" t="s">
        <v>64</v>
      </c>
      <c r="M2" s="284"/>
      <c r="N2" s="284"/>
      <c r="O2" s="284"/>
      <c r="P2" s="284"/>
      <c r="Q2" s="68"/>
      <c r="R2" s="68"/>
      <c r="S2" s="68"/>
      <c r="U2" s="99" t="s">
        <v>65</v>
      </c>
      <c r="V2" s="79"/>
    </row>
    <row r="3" spans="1:35" ht="14">
      <c r="K3" s="67"/>
      <c r="L3" s="284" t="s">
        <v>66</v>
      </c>
      <c r="M3" s="284"/>
      <c r="N3" s="284"/>
      <c r="O3" s="284"/>
      <c r="P3" s="284"/>
      <c r="Q3" s="68"/>
      <c r="R3" s="68"/>
      <c r="S3" s="68"/>
    </row>
    <row r="4" spans="1:35" ht="14">
      <c r="K4" s="285" t="s">
        <v>210</v>
      </c>
      <c r="L4" s="286"/>
      <c r="M4" s="286"/>
      <c r="N4" s="286"/>
      <c r="O4" s="286"/>
      <c r="P4" s="286"/>
      <c r="Q4" s="286"/>
      <c r="R4" s="286"/>
      <c r="S4" s="287"/>
    </row>
    <row r="5" spans="1:35" ht="14">
      <c r="K5" s="100" t="s">
        <v>211</v>
      </c>
      <c r="L5" s="101"/>
      <c r="M5" s="101"/>
      <c r="N5" s="101"/>
      <c r="O5" s="101"/>
      <c r="P5" s="101"/>
      <c r="Q5" s="101"/>
      <c r="R5" s="101"/>
      <c r="S5" s="102"/>
    </row>
    <row r="6" spans="1:35" ht="17.149999999999999" customHeight="1">
      <c r="O6" s="57" t="s">
        <v>67</v>
      </c>
      <c r="P6" s="55" t="s">
        <v>68</v>
      </c>
      <c r="Q6" s="56" t="s">
        <v>69</v>
      </c>
      <c r="R6" s="57" t="s">
        <v>70</v>
      </c>
      <c r="S6" s="57"/>
    </row>
    <row r="7" spans="1:35" ht="18" customHeight="1">
      <c r="I7" s="56" t="s">
        <v>71</v>
      </c>
      <c r="J7" s="57"/>
      <c r="K7" s="59"/>
      <c r="L7" s="57"/>
      <c r="M7" s="57"/>
      <c r="O7" s="57" t="s">
        <v>72</v>
      </c>
      <c r="P7" s="55" t="s">
        <v>73</v>
      </c>
      <c r="Q7" s="56" t="s">
        <v>67</v>
      </c>
      <c r="R7" s="57" t="s">
        <v>74</v>
      </c>
      <c r="S7" s="57" t="s">
        <v>75</v>
      </c>
      <c r="Y7" s="57" t="s">
        <v>76</v>
      </c>
      <c r="Z7" s="58" t="s">
        <v>77</v>
      </c>
    </row>
    <row r="8" spans="1:35" s="64" customFormat="1">
      <c r="A8" s="57" t="s">
        <v>78</v>
      </c>
      <c r="B8" s="57" t="s">
        <v>79</v>
      </c>
      <c r="C8" s="57" t="s">
        <v>80</v>
      </c>
      <c r="D8" s="288" t="s">
        <v>81</v>
      </c>
      <c r="E8" s="69" t="s">
        <v>39</v>
      </c>
      <c r="F8" s="289" t="s">
        <v>82</v>
      </c>
      <c r="G8" s="289" t="s">
        <v>83</v>
      </c>
      <c r="H8" s="70" t="s">
        <v>71</v>
      </c>
      <c r="I8" s="57" t="s">
        <v>84</v>
      </c>
      <c r="J8" s="57" t="s">
        <v>85</v>
      </c>
      <c r="K8" s="59" t="s">
        <v>86</v>
      </c>
      <c r="L8" s="57" t="s">
        <v>87</v>
      </c>
      <c r="M8" s="57"/>
      <c r="N8" s="80"/>
      <c r="O8" s="57" t="s">
        <v>88</v>
      </c>
      <c r="P8" s="55" t="s">
        <v>89</v>
      </c>
      <c r="Q8" s="56" t="s">
        <v>89</v>
      </c>
      <c r="R8" s="57" t="s">
        <v>89</v>
      </c>
      <c r="S8" s="57" t="s">
        <v>90</v>
      </c>
      <c r="T8" s="80"/>
      <c r="U8" s="80"/>
      <c r="V8" s="281" t="s">
        <v>91</v>
      </c>
      <c r="W8" s="281"/>
      <c r="X8" s="281"/>
      <c r="Y8" s="57" t="s">
        <v>92</v>
      </c>
      <c r="Z8" s="58" t="s">
        <v>93</v>
      </c>
      <c r="AA8" s="80"/>
      <c r="AB8" s="80"/>
      <c r="AC8" s="80"/>
      <c r="AD8" s="80"/>
      <c r="AE8" s="80"/>
      <c r="AF8" s="81" t="s">
        <v>205</v>
      </c>
      <c r="AG8" s="80" t="s">
        <v>207</v>
      </c>
      <c r="AH8" s="80" t="s">
        <v>207</v>
      </c>
    </row>
    <row r="9" spans="1:35" s="77" customFormat="1" ht="13" thickBot="1">
      <c r="A9" s="60" t="s">
        <v>94</v>
      </c>
      <c r="B9" s="60" t="s">
        <v>94</v>
      </c>
      <c r="C9" s="60" t="s">
        <v>94</v>
      </c>
      <c r="D9" s="288"/>
      <c r="E9" s="75" t="s">
        <v>94</v>
      </c>
      <c r="F9" s="289"/>
      <c r="G9" s="289"/>
      <c r="H9" s="76" t="s">
        <v>95</v>
      </c>
      <c r="I9" s="60" t="s">
        <v>96</v>
      </c>
      <c r="J9" s="60" t="s">
        <v>67</v>
      </c>
      <c r="K9" s="61" t="s">
        <v>67</v>
      </c>
      <c r="L9" s="60" t="s">
        <v>97</v>
      </c>
      <c r="M9" s="63" t="s">
        <v>8</v>
      </c>
      <c r="N9" s="82" t="s">
        <v>98</v>
      </c>
      <c r="O9" s="60" t="s">
        <v>99</v>
      </c>
      <c r="P9" s="62" t="s">
        <v>100</v>
      </c>
      <c r="Q9" s="63" t="s">
        <v>100</v>
      </c>
      <c r="R9" s="60" t="s">
        <v>101</v>
      </c>
      <c r="S9" s="60" t="s">
        <v>102</v>
      </c>
      <c r="T9" s="82" t="s">
        <v>103</v>
      </c>
      <c r="U9" s="82" t="s">
        <v>104</v>
      </c>
      <c r="V9" s="62" t="s">
        <v>105</v>
      </c>
      <c r="W9" s="65" t="s">
        <v>106</v>
      </c>
      <c r="X9" s="62" t="s">
        <v>107</v>
      </c>
      <c r="Y9" s="60" t="s">
        <v>108</v>
      </c>
      <c r="Z9" s="65" t="s">
        <v>109</v>
      </c>
      <c r="AA9" s="82" t="s">
        <v>203</v>
      </c>
      <c r="AB9" s="83" t="s">
        <v>204</v>
      </c>
      <c r="AC9" s="82" t="s">
        <v>110</v>
      </c>
      <c r="AD9" s="82" t="s">
        <v>111</v>
      </c>
      <c r="AE9" s="82" t="s">
        <v>112</v>
      </c>
      <c r="AF9" s="83" t="s">
        <v>206</v>
      </c>
      <c r="AG9" s="82" t="s">
        <v>208</v>
      </c>
      <c r="AH9" s="82" t="s">
        <v>209</v>
      </c>
      <c r="AI9" s="77" t="s">
        <v>113</v>
      </c>
    </row>
    <row r="10" spans="1:35" s="74" customFormat="1">
      <c r="A10" s="84">
        <v>1</v>
      </c>
      <c r="B10" s="84" t="s">
        <v>114</v>
      </c>
      <c r="C10" s="84"/>
      <c r="D10" s="74" t="s">
        <v>115</v>
      </c>
      <c r="E10" s="74" t="s">
        <v>51</v>
      </c>
      <c r="F10" s="84" t="s">
        <v>116</v>
      </c>
      <c r="G10" s="84" t="s">
        <v>117</v>
      </c>
      <c r="H10" s="85">
        <v>43928</v>
      </c>
      <c r="I10" s="86" t="s">
        <v>118</v>
      </c>
      <c r="J10" s="84">
        <v>107.5</v>
      </c>
      <c r="K10" s="84">
        <v>212.5</v>
      </c>
      <c r="L10" s="84">
        <v>105</v>
      </c>
      <c r="M10" s="87">
        <v>0.80152671755725191</v>
      </c>
      <c r="N10" s="87">
        <v>79.359080946262566</v>
      </c>
      <c r="O10" s="84">
        <v>0.64</v>
      </c>
      <c r="P10" s="84">
        <v>34.299999999999997</v>
      </c>
      <c r="Q10" s="84">
        <v>18.649999999999999</v>
      </c>
      <c r="R10" s="84">
        <v>6.55</v>
      </c>
      <c r="S10" s="84">
        <v>23.95</v>
      </c>
      <c r="T10" s="84">
        <v>40.200000000000003</v>
      </c>
      <c r="U10" s="84">
        <v>60</v>
      </c>
      <c r="V10" s="84">
        <v>1.3</v>
      </c>
      <c r="W10" s="86">
        <v>3.2</v>
      </c>
      <c r="X10" s="84">
        <v>1</v>
      </c>
      <c r="Y10" s="84">
        <v>31.5</v>
      </c>
      <c r="Z10" s="87">
        <v>0.258849</v>
      </c>
      <c r="AA10" s="87">
        <v>3.2313649999999998</v>
      </c>
      <c r="AB10" s="84">
        <v>1.52</v>
      </c>
      <c r="AC10" s="84">
        <v>-1.9595800000000001</v>
      </c>
      <c r="AD10" s="84">
        <v>1</v>
      </c>
      <c r="AE10" s="84">
        <v>5.3586</v>
      </c>
      <c r="AF10" s="87">
        <v>0.85737600000000003</v>
      </c>
      <c r="AG10" s="88">
        <v>1.8374241775655233</v>
      </c>
      <c r="AH10" s="84">
        <v>1</v>
      </c>
      <c r="AI10" s="74" t="s">
        <v>16</v>
      </c>
    </row>
    <row r="11" spans="1:35">
      <c r="A11" s="78">
        <v>25</v>
      </c>
      <c r="B11" s="78" t="s">
        <v>119</v>
      </c>
      <c r="D11" s="66" t="s">
        <v>120</v>
      </c>
      <c r="F11" s="78" t="s">
        <v>116</v>
      </c>
      <c r="G11" s="78" t="s">
        <v>121</v>
      </c>
      <c r="H11" s="89"/>
      <c r="I11" s="79" t="s">
        <v>122</v>
      </c>
      <c r="J11" s="78">
        <v>115.5</v>
      </c>
      <c r="K11" s="78">
        <v>273</v>
      </c>
      <c r="L11" s="78">
        <v>157.5</v>
      </c>
      <c r="M11" s="90">
        <v>1.2022900763358779</v>
      </c>
      <c r="N11" s="90">
        <v>119.03862141939385</v>
      </c>
      <c r="O11" s="78">
        <v>0.62</v>
      </c>
      <c r="P11" s="78">
        <v>24.3</v>
      </c>
      <c r="Q11" s="78">
        <v>16.170000000000002</v>
      </c>
      <c r="R11" s="78">
        <v>6.97</v>
      </c>
      <c r="S11" s="78">
        <v>22.49</v>
      </c>
      <c r="T11" s="78">
        <v>23.1</v>
      </c>
      <c r="U11" s="78">
        <v>62</v>
      </c>
      <c r="V11" s="78">
        <v>1</v>
      </c>
      <c r="W11" s="78">
        <v>1.5</v>
      </c>
      <c r="X11" s="78">
        <v>1.5</v>
      </c>
      <c r="Y11" s="78">
        <v>42</v>
      </c>
      <c r="Z11" s="90">
        <v>0.32708799999999999</v>
      </c>
      <c r="AA11" s="90">
        <v>4.1222450000000004</v>
      </c>
      <c r="AB11" s="78">
        <v>1.51</v>
      </c>
      <c r="AC11" s="78">
        <v>-0.11441999999999999</v>
      </c>
      <c r="AD11" s="78">
        <v>26</v>
      </c>
      <c r="AE11" s="78">
        <v>6.8377999999999997</v>
      </c>
      <c r="AF11" s="90">
        <v>1.0940479999999999</v>
      </c>
      <c r="AG11" s="91">
        <v>1.2507830172601806</v>
      </c>
      <c r="AH11" s="78">
        <v>2</v>
      </c>
      <c r="AI11" s="66" t="s">
        <v>17</v>
      </c>
    </row>
    <row r="12" spans="1:35">
      <c r="A12" s="78">
        <v>63</v>
      </c>
      <c r="B12" s="78" t="s">
        <v>123</v>
      </c>
      <c r="D12" s="66" t="s">
        <v>120</v>
      </c>
      <c r="F12" s="78" t="s">
        <v>116</v>
      </c>
      <c r="G12" s="78" t="s">
        <v>121</v>
      </c>
      <c r="H12" s="89"/>
      <c r="I12" s="79" t="s">
        <v>122</v>
      </c>
      <c r="J12" s="78">
        <v>109</v>
      </c>
      <c r="K12" s="78">
        <v>230.5</v>
      </c>
      <c r="L12" s="78">
        <v>121.5</v>
      </c>
      <c r="M12" s="90">
        <v>0.9274809160305344</v>
      </c>
      <c r="N12" s="90">
        <v>91.829793666389548</v>
      </c>
      <c r="O12" s="78">
        <v>0.8</v>
      </c>
      <c r="P12" s="78">
        <v>24.9</v>
      </c>
      <c r="Q12" s="78">
        <v>15.88</v>
      </c>
      <c r="R12" s="78">
        <v>5.57</v>
      </c>
      <c r="S12" s="78">
        <v>25.43</v>
      </c>
      <c r="T12" s="78">
        <v>20.399999999999999</v>
      </c>
      <c r="U12" s="79">
        <v>58</v>
      </c>
      <c r="V12" s="78">
        <v>1.6</v>
      </c>
      <c r="W12" s="78">
        <v>1.4</v>
      </c>
      <c r="X12" s="78">
        <v>1</v>
      </c>
      <c r="Y12" s="78">
        <v>34</v>
      </c>
      <c r="Z12" s="90">
        <v>0.32760699999999998</v>
      </c>
      <c r="AA12" s="90">
        <v>4.5731020000000004</v>
      </c>
      <c r="AB12" s="78">
        <v>1.98</v>
      </c>
      <c r="AC12" s="78">
        <v>-9.2509999999999995E-2</v>
      </c>
      <c r="AD12" s="78">
        <v>28</v>
      </c>
      <c r="AE12" s="78">
        <v>7.8727</v>
      </c>
      <c r="AF12" s="90">
        <v>1.2596320000000001</v>
      </c>
      <c r="AG12" s="91">
        <v>1.2304767271838446</v>
      </c>
      <c r="AH12" s="78">
        <v>3</v>
      </c>
      <c r="AI12" s="66" t="s">
        <v>19</v>
      </c>
    </row>
    <row r="13" spans="1:35" ht="16" customHeight="1">
      <c r="A13" s="78">
        <v>65</v>
      </c>
      <c r="B13" s="78" t="s">
        <v>124</v>
      </c>
      <c r="D13" s="66" t="s">
        <v>120</v>
      </c>
      <c r="F13" s="78" t="s">
        <v>116</v>
      </c>
      <c r="G13" s="78" t="s">
        <v>121</v>
      </c>
      <c r="H13" s="89"/>
      <c r="I13" s="79" t="s">
        <v>122</v>
      </c>
      <c r="J13" s="78">
        <v>114</v>
      </c>
      <c r="K13" s="78">
        <v>236.5</v>
      </c>
      <c r="L13" s="78">
        <v>122.5</v>
      </c>
      <c r="M13" s="90">
        <v>0.93511450381679384</v>
      </c>
      <c r="N13" s="90">
        <v>92.585594437306312</v>
      </c>
      <c r="O13" s="78">
        <v>0.62</v>
      </c>
      <c r="P13" s="78">
        <v>21.6</v>
      </c>
      <c r="Q13" s="78">
        <v>15</v>
      </c>
      <c r="R13" s="78">
        <v>5.29</v>
      </c>
      <c r="S13" s="78">
        <v>23.32</v>
      </c>
      <c r="T13" s="78">
        <v>18.5</v>
      </c>
      <c r="U13" s="78">
        <v>62</v>
      </c>
      <c r="V13" s="78">
        <v>1</v>
      </c>
      <c r="W13" s="78">
        <v>1.1000000000000001</v>
      </c>
      <c r="X13" s="78">
        <v>1</v>
      </c>
      <c r="Y13" s="78">
        <v>34.5</v>
      </c>
      <c r="Z13" s="90">
        <v>0.34880899999999998</v>
      </c>
      <c r="AA13" s="90">
        <v>3.9725860000000002</v>
      </c>
      <c r="AB13" s="78">
        <v>1.68</v>
      </c>
      <c r="AC13" s="78">
        <v>0.15075</v>
      </c>
      <c r="AD13" s="78">
        <v>35</v>
      </c>
      <c r="AE13" s="78">
        <v>7.9279999999999999</v>
      </c>
      <c r="AF13" s="90">
        <v>1.2684800000000001</v>
      </c>
      <c r="AG13" s="91">
        <v>0.91059712413040905</v>
      </c>
      <c r="AH13" s="78">
        <v>4</v>
      </c>
      <c r="AI13" s="66" t="s">
        <v>19</v>
      </c>
    </row>
    <row r="14" spans="1:35" s="71" customFormat="1">
      <c r="A14" s="92">
        <v>16</v>
      </c>
      <c r="B14" s="92" t="s">
        <v>125</v>
      </c>
      <c r="C14" s="92" t="s">
        <v>126</v>
      </c>
      <c r="D14" s="71" t="s">
        <v>120</v>
      </c>
      <c r="E14" s="71" t="s">
        <v>56</v>
      </c>
      <c r="F14" s="92" t="s">
        <v>127</v>
      </c>
      <c r="G14" s="92" t="s">
        <v>121</v>
      </c>
      <c r="H14" s="93">
        <v>43906</v>
      </c>
      <c r="I14" s="92" t="s">
        <v>128</v>
      </c>
      <c r="J14" s="92">
        <v>107.5</v>
      </c>
      <c r="K14" s="92">
        <v>257</v>
      </c>
      <c r="L14" s="92">
        <v>149.5</v>
      </c>
      <c r="M14" s="94">
        <v>1.1412213740458015</v>
      </c>
      <c r="N14" s="94">
        <v>112.99221525205955</v>
      </c>
      <c r="O14" s="92">
        <v>0.66</v>
      </c>
      <c r="P14" s="92">
        <v>24.9</v>
      </c>
      <c r="Q14" s="92">
        <v>14.8</v>
      </c>
      <c r="R14" s="92">
        <v>5.71</v>
      </c>
      <c r="S14" s="92">
        <v>22.97</v>
      </c>
      <c r="T14" s="92">
        <v>24</v>
      </c>
      <c r="U14" s="92">
        <v>62</v>
      </c>
      <c r="V14" s="92">
        <v>3.2</v>
      </c>
      <c r="W14" s="92">
        <v>1.5</v>
      </c>
      <c r="X14" s="92">
        <v>1</v>
      </c>
      <c r="Y14" s="92">
        <v>34</v>
      </c>
      <c r="Z14" s="94">
        <v>0.32766400000000001</v>
      </c>
      <c r="AA14" s="94">
        <v>4.5210920000000003</v>
      </c>
      <c r="AB14" s="92">
        <v>1.76</v>
      </c>
      <c r="AC14" s="92">
        <v>0.35755999999999999</v>
      </c>
      <c r="AD14" s="92">
        <v>41</v>
      </c>
      <c r="AE14" s="92">
        <v>7.4802</v>
      </c>
      <c r="AF14" s="94">
        <v>1.1968320000000001</v>
      </c>
      <c r="AG14" s="95">
        <v>0.90021184168766133</v>
      </c>
      <c r="AH14" s="92">
        <v>5</v>
      </c>
      <c r="AI14" s="71" t="s">
        <v>22</v>
      </c>
    </row>
    <row r="15" spans="1:35">
      <c r="A15" s="78">
        <v>72</v>
      </c>
      <c r="B15" s="78" t="s">
        <v>129</v>
      </c>
      <c r="D15" s="66" t="s">
        <v>120</v>
      </c>
      <c r="F15" s="78" t="s">
        <v>116</v>
      </c>
      <c r="G15" s="78" t="s">
        <v>121</v>
      </c>
      <c r="H15" s="89"/>
      <c r="I15" s="79" t="s">
        <v>122</v>
      </c>
      <c r="J15" s="78">
        <v>109.5</v>
      </c>
      <c r="K15" s="78">
        <v>234.5</v>
      </c>
      <c r="L15" s="78">
        <v>125</v>
      </c>
      <c r="M15" s="90">
        <v>0.95419847328244278</v>
      </c>
      <c r="N15" s="90">
        <v>94.475096364598301</v>
      </c>
      <c r="O15" s="78">
        <v>0.6</v>
      </c>
      <c r="P15" s="78">
        <v>23.5</v>
      </c>
      <c r="Q15" s="78">
        <v>14.86</v>
      </c>
      <c r="R15" s="78">
        <v>5.99</v>
      </c>
      <c r="S15" s="78">
        <v>24.75</v>
      </c>
      <c r="T15" s="78">
        <v>20.6</v>
      </c>
      <c r="U15" s="78">
        <v>60</v>
      </c>
      <c r="V15" s="78">
        <v>1.2</v>
      </c>
      <c r="W15" s="78">
        <v>1.4</v>
      </c>
      <c r="X15" s="78">
        <v>1</v>
      </c>
      <c r="Y15" s="78">
        <v>35</v>
      </c>
      <c r="Z15" s="90">
        <v>0.274171</v>
      </c>
      <c r="AA15" s="90">
        <v>4.3038499999999997</v>
      </c>
      <c r="AB15" s="78">
        <v>1.84</v>
      </c>
      <c r="AC15" s="78">
        <v>0.10795</v>
      </c>
      <c r="AD15" s="78">
        <v>33</v>
      </c>
      <c r="AE15" s="78">
        <v>7.5091000000000001</v>
      </c>
      <c r="AF15" s="90">
        <v>1.2014560000000001</v>
      </c>
      <c r="AG15" s="91">
        <v>0.88861211649682115</v>
      </c>
      <c r="AH15" s="78">
        <v>6</v>
      </c>
      <c r="AI15" s="66" t="s">
        <v>19</v>
      </c>
    </row>
    <row r="16" spans="1:35">
      <c r="A16" s="78">
        <v>29</v>
      </c>
      <c r="B16" s="78" t="s">
        <v>130</v>
      </c>
      <c r="D16" s="66" t="s">
        <v>120</v>
      </c>
      <c r="F16" s="78" t="s">
        <v>116</v>
      </c>
      <c r="G16" s="78" t="s">
        <v>121</v>
      </c>
      <c r="H16" s="89"/>
      <c r="I16" s="79" t="s">
        <v>122</v>
      </c>
      <c r="J16" s="78">
        <v>118.5</v>
      </c>
      <c r="K16" s="78">
        <v>274</v>
      </c>
      <c r="L16" s="78">
        <v>155.5</v>
      </c>
      <c r="M16" s="90">
        <v>1.1870229007633588</v>
      </c>
      <c r="N16" s="90">
        <v>117.52701987756026</v>
      </c>
      <c r="O16" s="78">
        <v>0.81</v>
      </c>
      <c r="P16" s="78">
        <v>26</v>
      </c>
      <c r="Q16" s="78">
        <v>14.71</v>
      </c>
      <c r="R16" s="78">
        <v>6.69</v>
      </c>
      <c r="S16" s="78">
        <v>24.62</v>
      </c>
      <c r="T16" s="78">
        <v>27.2</v>
      </c>
      <c r="U16" s="78">
        <v>60</v>
      </c>
      <c r="V16" s="78">
        <v>1</v>
      </c>
      <c r="W16" s="78">
        <v>2.1</v>
      </c>
      <c r="X16" s="78">
        <v>1</v>
      </c>
      <c r="Y16" s="78">
        <v>38</v>
      </c>
      <c r="Z16" s="90">
        <v>0.29479899999999998</v>
      </c>
      <c r="AA16" s="90">
        <v>4.4508320000000001</v>
      </c>
      <c r="AB16" s="78">
        <v>1.62</v>
      </c>
      <c r="AC16" s="78">
        <v>0.82384999999999997</v>
      </c>
      <c r="AD16" s="78">
        <v>56</v>
      </c>
      <c r="AE16" s="78">
        <v>7.9847999999999999</v>
      </c>
      <c r="AF16" s="90">
        <v>1.277568</v>
      </c>
      <c r="AG16" s="91">
        <v>0.87684622336705054</v>
      </c>
      <c r="AH16" s="78">
        <v>7</v>
      </c>
      <c r="AI16" s="66" t="s">
        <v>17</v>
      </c>
    </row>
    <row r="17" spans="1:35">
      <c r="A17" s="78">
        <v>9</v>
      </c>
      <c r="B17" s="78" t="s">
        <v>131</v>
      </c>
      <c r="D17" s="66" t="s">
        <v>132</v>
      </c>
      <c r="E17" s="66" t="s">
        <v>50</v>
      </c>
      <c r="F17" s="78" t="s">
        <v>116</v>
      </c>
      <c r="G17" s="78" t="s">
        <v>117</v>
      </c>
      <c r="H17" s="89">
        <v>43914</v>
      </c>
      <c r="I17" s="78" t="s">
        <v>133</v>
      </c>
      <c r="J17" s="78">
        <v>128.5</v>
      </c>
      <c r="K17" s="78">
        <v>269.5</v>
      </c>
      <c r="L17" s="78">
        <v>141</v>
      </c>
      <c r="M17" s="90">
        <v>1.0763358778625953</v>
      </c>
      <c r="N17" s="90">
        <v>106.56790869926687</v>
      </c>
      <c r="O17" s="78">
        <v>0.69</v>
      </c>
      <c r="P17" s="78">
        <v>26.3</v>
      </c>
      <c r="Q17" s="78">
        <v>14.44</v>
      </c>
      <c r="R17" s="78">
        <v>6.13</v>
      </c>
      <c r="S17" s="78">
        <v>25.26</v>
      </c>
      <c r="T17" s="78">
        <v>22.1</v>
      </c>
      <c r="U17" s="79">
        <v>58</v>
      </c>
      <c r="V17" s="78">
        <v>2.2000000000000002</v>
      </c>
      <c r="W17" s="78">
        <v>1</v>
      </c>
      <c r="X17" s="78">
        <v>1</v>
      </c>
      <c r="Y17" s="78">
        <v>31</v>
      </c>
      <c r="Z17" s="90">
        <v>0.31805499999999998</v>
      </c>
      <c r="AA17" s="90">
        <v>4.0588490000000004</v>
      </c>
      <c r="AB17" s="78">
        <v>1.51</v>
      </c>
      <c r="AC17" s="78">
        <v>0.77993000000000001</v>
      </c>
      <c r="AD17" s="78">
        <v>54</v>
      </c>
      <c r="AE17" s="78">
        <v>8.3778000000000006</v>
      </c>
      <c r="AF17" s="90">
        <v>1.3404480000000001</v>
      </c>
      <c r="AG17" s="91">
        <v>0.7618944676418592</v>
      </c>
      <c r="AH17" s="78">
        <v>8</v>
      </c>
      <c r="AI17" s="66" t="s">
        <v>16</v>
      </c>
    </row>
    <row r="18" spans="1:35">
      <c r="A18" s="78">
        <v>66</v>
      </c>
      <c r="B18" s="78" t="s">
        <v>134</v>
      </c>
      <c r="D18" s="66" t="s">
        <v>120</v>
      </c>
      <c r="F18" s="78" t="s">
        <v>116</v>
      </c>
      <c r="G18" s="78" t="s">
        <v>121</v>
      </c>
      <c r="H18" s="89"/>
      <c r="I18" s="79" t="s">
        <v>122</v>
      </c>
      <c r="J18" s="78">
        <v>113.5</v>
      </c>
      <c r="K18" s="78">
        <v>272.5</v>
      </c>
      <c r="L18" s="78">
        <v>159</v>
      </c>
      <c r="M18" s="90">
        <v>1.2137404580152671</v>
      </c>
      <c r="N18" s="90">
        <v>120.17232257576902</v>
      </c>
      <c r="O18" s="78">
        <v>0.66</v>
      </c>
      <c r="P18" s="78">
        <v>24.1</v>
      </c>
      <c r="Q18" s="78">
        <v>14.6</v>
      </c>
      <c r="R18" s="78">
        <v>5.71</v>
      </c>
      <c r="S18" s="78">
        <v>23.42</v>
      </c>
      <c r="T18" s="78">
        <v>23.2</v>
      </c>
      <c r="U18" s="78">
        <v>62</v>
      </c>
      <c r="V18" s="78">
        <v>1.3</v>
      </c>
      <c r="W18" s="78">
        <v>1</v>
      </c>
      <c r="X18" s="78">
        <v>1</v>
      </c>
      <c r="Y18" s="78">
        <v>36.5</v>
      </c>
      <c r="Z18" s="90">
        <v>0.316967</v>
      </c>
      <c r="AA18" s="90">
        <v>4.153575</v>
      </c>
      <c r="AB18" s="78">
        <v>1.52</v>
      </c>
      <c r="AC18" s="78">
        <v>-0.34201999999999999</v>
      </c>
      <c r="AD18" s="78">
        <v>14</v>
      </c>
      <c r="AE18" s="78">
        <v>6.2507000000000001</v>
      </c>
      <c r="AF18" s="90">
        <v>1.0001120000000001</v>
      </c>
      <c r="AG18" s="91">
        <v>0.76116161268002724</v>
      </c>
      <c r="AH18" s="78">
        <v>9</v>
      </c>
      <c r="AI18" s="66" t="s">
        <v>19</v>
      </c>
    </row>
    <row r="19" spans="1:35">
      <c r="A19" s="78">
        <v>30</v>
      </c>
      <c r="B19" s="78" t="s">
        <v>135</v>
      </c>
      <c r="D19" s="66" t="s">
        <v>120</v>
      </c>
      <c r="F19" s="78" t="s">
        <v>116</v>
      </c>
      <c r="G19" s="78" t="s">
        <v>121</v>
      </c>
      <c r="H19" s="89"/>
      <c r="I19" s="79" t="s">
        <v>122</v>
      </c>
      <c r="J19" s="78">
        <v>106.5</v>
      </c>
      <c r="K19" s="78">
        <v>264</v>
      </c>
      <c r="L19" s="78">
        <v>157.5</v>
      </c>
      <c r="M19" s="90">
        <v>1.2022900763358779</v>
      </c>
      <c r="N19" s="90">
        <v>119.03862141939385</v>
      </c>
      <c r="O19" s="78">
        <v>0.65</v>
      </c>
      <c r="P19" s="78">
        <v>26.3</v>
      </c>
      <c r="Q19" s="78">
        <v>14.41</v>
      </c>
      <c r="R19" s="78">
        <v>6.69</v>
      </c>
      <c r="S19" s="78">
        <v>21.88</v>
      </c>
      <c r="T19" s="78">
        <v>24.8</v>
      </c>
      <c r="U19" s="78">
        <v>64</v>
      </c>
      <c r="V19" s="78">
        <v>1.5</v>
      </c>
      <c r="W19" s="78">
        <v>1.4</v>
      </c>
      <c r="X19" s="78">
        <v>1</v>
      </c>
      <c r="Y19" s="78">
        <v>37</v>
      </c>
      <c r="Z19" s="90">
        <v>0.33746300000000001</v>
      </c>
      <c r="AA19" s="90">
        <v>3.909189</v>
      </c>
      <c r="AB19" s="78">
        <v>1.48</v>
      </c>
      <c r="AC19" s="78">
        <v>0.62836999999999998</v>
      </c>
      <c r="AD19" s="78">
        <v>49</v>
      </c>
      <c r="AE19" s="78">
        <v>7.2327000000000004</v>
      </c>
      <c r="AF19" s="90">
        <v>1.157232</v>
      </c>
      <c r="AG19" s="91">
        <v>0.73257901726018015</v>
      </c>
      <c r="AH19" s="78">
        <v>10</v>
      </c>
      <c r="AI19" s="66" t="s">
        <v>17</v>
      </c>
    </row>
    <row r="20" spans="1:35" s="71" customFormat="1">
      <c r="A20" s="92">
        <v>36</v>
      </c>
      <c r="B20" s="92" t="s">
        <v>136</v>
      </c>
      <c r="C20" s="92" t="s">
        <v>137</v>
      </c>
      <c r="D20" s="71" t="s">
        <v>120</v>
      </c>
      <c r="E20" s="71" t="s">
        <v>55</v>
      </c>
      <c r="F20" s="92" t="s">
        <v>127</v>
      </c>
      <c r="G20" s="92" t="s">
        <v>121</v>
      </c>
      <c r="H20" s="93">
        <v>43943</v>
      </c>
      <c r="I20" s="92" t="s">
        <v>128</v>
      </c>
      <c r="J20" s="92">
        <v>91</v>
      </c>
      <c r="K20" s="92">
        <v>226.5</v>
      </c>
      <c r="L20" s="92">
        <v>135.5</v>
      </c>
      <c r="M20" s="94">
        <v>1.0343511450381679</v>
      </c>
      <c r="N20" s="94">
        <v>102.41100445922456</v>
      </c>
      <c r="O20" s="92">
        <v>0.6</v>
      </c>
      <c r="P20" s="92">
        <v>26.8</v>
      </c>
      <c r="Q20" s="92">
        <v>13.9</v>
      </c>
      <c r="R20" s="92">
        <v>5.43</v>
      </c>
      <c r="S20" s="92">
        <v>21.92</v>
      </c>
      <c r="T20" s="92">
        <v>22.5</v>
      </c>
      <c r="U20" s="92">
        <v>64</v>
      </c>
      <c r="V20" s="92">
        <v>2.1</v>
      </c>
      <c r="W20" s="92">
        <v>1.7</v>
      </c>
      <c r="X20" s="92">
        <v>1</v>
      </c>
      <c r="Y20" s="92">
        <v>34.5</v>
      </c>
      <c r="Z20" s="94">
        <v>0.32467299999999999</v>
      </c>
      <c r="AA20" s="94">
        <v>3.501017</v>
      </c>
      <c r="AB20" s="92">
        <v>1.55</v>
      </c>
      <c r="AC20" s="92">
        <v>0.53849000000000002</v>
      </c>
      <c r="AD20" s="92">
        <v>46</v>
      </c>
      <c r="AE20" s="92">
        <v>7.6916000000000002</v>
      </c>
      <c r="AF20" s="94">
        <v>1.230656</v>
      </c>
      <c r="AG20" s="95">
        <v>0.56995028443575269</v>
      </c>
      <c r="AH20" s="92">
        <v>11</v>
      </c>
      <c r="AI20" s="71" t="s">
        <v>20</v>
      </c>
    </row>
    <row r="21" spans="1:35" s="71" customFormat="1">
      <c r="A21" s="92">
        <v>41</v>
      </c>
      <c r="B21" s="92" t="s">
        <v>138</v>
      </c>
      <c r="C21" s="92" t="s">
        <v>139</v>
      </c>
      <c r="D21" s="71" t="s">
        <v>120</v>
      </c>
      <c r="E21" s="71" t="s">
        <v>46</v>
      </c>
      <c r="F21" s="92" t="s">
        <v>127</v>
      </c>
      <c r="G21" s="92" t="s">
        <v>121</v>
      </c>
      <c r="H21" s="93">
        <v>43957</v>
      </c>
      <c r="I21" s="92" t="s">
        <v>133</v>
      </c>
      <c r="J21" s="92">
        <v>91.5</v>
      </c>
      <c r="K21" s="92">
        <v>247.5</v>
      </c>
      <c r="L21" s="92">
        <v>156</v>
      </c>
      <c r="M21" s="94">
        <v>1.1908396946564885</v>
      </c>
      <c r="N21" s="94">
        <v>117.90492026301867</v>
      </c>
      <c r="O21" s="92">
        <v>0.74</v>
      </c>
      <c r="P21" s="92">
        <v>22.7</v>
      </c>
      <c r="Q21" s="92">
        <v>13.73</v>
      </c>
      <c r="R21" s="92">
        <v>5.57</v>
      </c>
      <c r="S21" s="92">
        <v>19.84</v>
      </c>
      <c r="T21" s="92">
        <v>21.6</v>
      </c>
      <c r="U21" s="92">
        <v>70</v>
      </c>
      <c r="V21" s="92">
        <v>1.1000000000000001</v>
      </c>
      <c r="W21" s="92">
        <v>1.5</v>
      </c>
      <c r="X21" s="92">
        <v>1</v>
      </c>
      <c r="Y21" s="92">
        <v>34.5</v>
      </c>
      <c r="Z21" s="94">
        <v>0.24377299999999999</v>
      </c>
      <c r="AA21" s="94">
        <v>4.2791680000000003</v>
      </c>
      <c r="AB21" s="92">
        <v>1.73</v>
      </c>
      <c r="AC21" s="92">
        <v>-3.5959999999999999E-2</v>
      </c>
      <c r="AD21" s="92">
        <v>30</v>
      </c>
      <c r="AE21" s="92">
        <v>6.3657000000000004</v>
      </c>
      <c r="AF21" s="94">
        <v>1.0185120000000001</v>
      </c>
      <c r="AG21" s="95">
        <v>0.54103642184033296</v>
      </c>
      <c r="AH21" s="92">
        <v>12</v>
      </c>
      <c r="AI21" s="71" t="s">
        <v>20</v>
      </c>
    </row>
    <row r="22" spans="1:35">
      <c r="A22" s="78">
        <v>31</v>
      </c>
      <c r="B22" s="78" t="s">
        <v>140</v>
      </c>
      <c r="D22" s="66" t="s">
        <v>120</v>
      </c>
      <c r="F22" s="78" t="s">
        <v>116</v>
      </c>
      <c r="G22" s="78" t="s">
        <v>121</v>
      </c>
      <c r="H22" s="89"/>
      <c r="I22" s="79" t="s">
        <v>122</v>
      </c>
      <c r="J22" s="78">
        <v>99</v>
      </c>
      <c r="K22" s="78">
        <v>246</v>
      </c>
      <c r="L22" s="78">
        <v>147</v>
      </c>
      <c r="M22" s="90">
        <v>1.1221374045801527</v>
      </c>
      <c r="N22" s="90">
        <v>111.10271332476759</v>
      </c>
      <c r="O22" s="78">
        <v>0.73</v>
      </c>
      <c r="P22" s="78">
        <v>26.8</v>
      </c>
      <c r="Q22" s="78">
        <v>14.01</v>
      </c>
      <c r="R22" s="78">
        <v>5.85</v>
      </c>
      <c r="S22" s="78">
        <v>24.3</v>
      </c>
      <c r="T22" s="78">
        <v>24.5</v>
      </c>
      <c r="U22" s="78">
        <v>60</v>
      </c>
      <c r="V22" s="78">
        <v>0.9</v>
      </c>
      <c r="W22" s="78">
        <v>1.6</v>
      </c>
      <c r="X22" s="78">
        <v>1</v>
      </c>
      <c r="Y22" s="78">
        <v>37</v>
      </c>
      <c r="Z22" s="90">
        <v>0.32670700000000003</v>
      </c>
      <c r="AA22" s="90">
        <v>3.3290150000000001</v>
      </c>
      <c r="AB22" s="78">
        <v>1.35</v>
      </c>
      <c r="AC22" s="78">
        <v>-1.6219999999999998E-2</v>
      </c>
      <c r="AD22" s="78">
        <v>31</v>
      </c>
      <c r="AE22" s="78">
        <v>6.5282</v>
      </c>
      <c r="AF22" s="90">
        <v>1.0445120000000001</v>
      </c>
      <c r="AG22" s="91">
        <v>0.53836084932124884</v>
      </c>
      <c r="AH22" s="78">
        <v>13</v>
      </c>
      <c r="AI22" s="66" t="s">
        <v>17</v>
      </c>
    </row>
    <row r="23" spans="1:35">
      <c r="A23" s="78">
        <v>67</v>
      </c>
      <c r="B23" s="78" t="s">
        <v>141</v>
      </c>
      <c r="D23" s="66" t="s">
        <v>120</v>
      </c>
      <c r="F23" s="78" t="s">
        <v>116</v>
      </c>
      <c r="G23" s="78" t="s">
        <v>121</v>
      </c>
      <c r="H23" s="89"/>
      <c r="I23" s="79" t="s">
        <v>122</v>
      </c>
      <c r="J23" s="78">
        <v>110.5</v>
      </c>
      <c r="K23" s="78">
        <v>243.5</v>
      </c>
      <c r="L23" s="78">
        <v>133</v>
      </c>
      <c r="M23" s="90">
        <v>1.0152671755725191</v>
      </c>
      <c r="N23" s="90">
        <v>100.5215025319326</v>
      </c>
      <c r="O23" s="78">
        <v>0.76</v>
      </c>
      <c r="P23" s="78">
        <v>21.3</v>
      </c>
      <c r="Q23" s="78">
        <v>13.56</v>
      </c>
      <c r="R23" s="78">
        <v>5.85</v>
      </c>
      <c r="S23" s="78">
        <v>22.5</v>
      </c>
      <c r="T23" s="78">
        <v>27.8</v>
      </c>
      <c r="U23" s="78">
        <v>62</v>
      </c>
      <c r="V23" s="78">
        <v>1.3</v>
      </c>
      <c r="W23" s="78">
        <v>1.6</v>
      </c>
      <c r="X23" s="78">
        <v>1.5</v>
      </c>
      <c r="Y23" s="78">
        <v>35</v>
      </c>
      <c r="Z23" s="90">
        <v>0.27315600000000001</v>
      </c>
      <c r="AA23" s="90">
        <v>3.9563060000000001</v>
      </c>
      <c r="AB23" s="78">
        <v>1.62</v>
      </c>
      <c r="AC23" s="78">
        <v>-0.26473000000000002</v>
      </c>
      <c r="AD23" s="78">
        <v>17</v>
      </c>
      <c r="AE23" s="78">
        <v>7.6631</v>
      </c>
      <c r="AF23" s="90">
        <v>1.2260960000000001</v>
      </c>
      <c r="AG23" s="91">
        <v>0.47603929206934054</v>
      </c>
      <c r="AH23" s="78">
        <v>14</v>
      </c>
      <c r="AI23" s="66" t="s">
        <v>19</v>
      </c>
    </row>
    <row r="24" spans="1:35" s="71" customFormat="1">
      <c r="A24" s="92">
        <v>15</v>
      </c>
      <c r="B24" s="92" t="s">
        <v>142</v>
      </c>
      <c r="C24" s="92"/>
      <c r="D24" s="71" t="s">
        <v>120</v>
      </c>
      <c r="E24" s="71" t="s">
        <v>56</v>
      </c>
      <c r="F24" s="92" t="s">
        <v>127</v>
      </c>
      <c r="G24" s="92" t="s">
        <v>121</v>
      </c>
      <c r="H24" s="93">
        <v>43904</v>
      </c>
      <c r="I24" s="92" t="s">
        <v>128</v>
      </c>
      <c r="J24" s="92">
        <v>110.5</v>
      </c>
      <c r="K24" s="92">
        <v>224</v>
      </c>
      <c r="L24" s="92">
        <v>113.5</v>
      </c>
      <c r="M24" s="94">
        <v>0.86641221374045807</v>
      </c>
      <c r="N24" s="94">
        <v>85.783387499055252</v>
      </c>
      <c r="O24" s="92">
        <v>0.68</v>
      </c>
      <c r="P24" s="92">
        <v>21.8</v>
      </c>
      <c r="Q24" s="92">
        <v>13.62</v>
      </c>
      <c r="R24" s="92">
        <v>6.41</v>
      </c>
      <c r="S24" s="92">
        <v>24.38</v>
      </c>
      <c r="T24" s="92">
        <v>22</v>
      </c>
      <c r="U24" s="92">
        <v>60</v>
      </c>
      <c r="V24" s="92">
        <v>2.1</v>
      </c>
      <c r="W24" s="92">
        <v>1.1000000000000001</v>
      </c>
      <c r="X24" s="92">
        <v>1</v>
      </c>
      <c r="Y24" s="92">
        <v>31</v>
      </c>
      <c r="Z24" s="94">
        <v>0.34650399999999998</v>
      </c>
      <c r="AA24" s="94">
        <v>3.2340119999999999</v>
      </c>
      <c r="AB24" s="92">
        <v>1.44</v>
      </c>
      <c r="AC24" s="92">
        <v>0.61072000000000004</v>
      </c>
      <c r="AD24" s="92">
        <v>48</v>
      </c>
      <c r="AE24" s="92">
        <v>8.8983000000000008</v>
      </c>
      <c r="AF24" s="94">
        <v>1.4237280000000001</v>
      </c>
      <c r="AG24" s="95">
        <v>0.47023355161132485</v>
      </c>
      <c r="AH24" s="92">
        <v>15</v>
      </c>
      <c r="AI24" s="71" t="s">
        <v>22</v>
      </c>
    </row>
    <row r="25" spans="1:35" s="71" customFormat="1">
      <c r="A25" s="92">
        <v>46</v>
      </c>
      <c r="B25" s="92" t="s">
        <v>143</v>
      </c>
      <c r="C25" s="92" t="s">
        <v>144</v>
      </c>
      <c r="D25" s="71" t="s">
        <v>120</v>
      </c>
      <c r="E25" s="71" t="s">
        <v>52</v>
      </c>
      <c r="F25" s="92" t="s">
        <v>127</v>
      </c>
      <c r="G25" s="92" t="s">
        <v>117</v>
      </c>
      <c r="H25" s="93">
        <v>43954</v>
      </c>
      <c r="I25" s="92" t="s">
        <v>128</v>
      </c>
      <c r="J25" s="92">
        <v>70.5</v>
      </c>
      <c r="K25" s="92">
        <v>185</v>
      </c>
      <c r="L25" s="92">
        <v>114.5</v>
      </c>
      <c r="M25" s="94">
        <v>0.87404580152671751</v>
      </c>
      <c r="N25" s="94">
        <v>86.53918826997203</v>
      </c>
      <c r="O25" s="92">
        <v>0.78</v>
      </c>
      <c r="P25" s="92">
        <v>25.4</v>
      </c>
      <c r="Q25" s="92">
        <v>13.3</v>
      </c>
      <c r="R25" s="92">
        <v>6.13</v>
      </c>
      <c r="S25" s="92">
        <v>21.82</v>
      </c>
      <c r="T25" s="92">
        <v>28.2</v>
      </c>
      <c r="U25" s="92">
        <v>64</v>
      </c>
      <c r="V25" s="92">
        <v>2.2000000000000002</v>
      </c>
      <c r="W25" s="92">
        <v>2.4</v>
      </c>
      <c r="X25" s="92">
        <v>1</v>
      </c>
      <c r="Y25" s="92">
        <v>31</v>
      </c>
      <c r="Z25" s="94">
        <v>0.25824399999999997</v>
      </c>
      <c r="AA25" s="94">
        <v>2.8983469999999998</v>
      </c>
      <c r="AB25" s="92">
        <v>1.57</v>
      </c>
      <c r="AC25" s="92">
        <v>0.63441999999999998</v>
      </c>
      <c r="AD25" s="92">
        <v>50</v>
      </c>
      <c r="AE25" s="92">
        <v>7.4790999999999999</v>
      </c>
      <c r="AF25" s="94">
        <v>1.1966559999999999</v>
      </c>
      <c r="AG25" s="95">
        <v>0.34537394855789016</v>
      </c>
      <c r="AH25" s="92">
        <v>16</v>
      </c>
      <c r="AI25" s="71" t="s">
        <v>24</v>
      </c>
    </row>
    <row r="26" spans="1:35" s="71" customFormat="1">
      <c r="A26" s="92">
        <v>21</v>
      </c>
      <c r="B26" s="92" t="s">
        <v>145</v>
      </c>
      <c r="C26" s="92"/>
      <c r="D26" s="71" t="s">
        <v>132</v>
      </c>
      <c r="F26" s="92" t="s">
        <v>127</v>
      </c>
      <c r="G26" s="92" t="s">
        <v>117</v>
      </c>
      <c r="H26" s="93">
        <v>43946</v>
      </c>
      <c r="I26" s="92" t="s">
        <v>133</v>
      </c>
      <c r="J26" s="92">
        <v>105</v>
      </c>
      <c r="K26" s="92">
        <v>235.5</v>
      </c>
      <c r="L26" s="92">
        <v>130.5</v>
      </c>
      <c r="M26" s="94">
        <v>0.99618320610687028</v>
      </c>
      <c r="N26" s="94">
        <v>98.632000604640623</v>
      </c>
      <c r="O26" s="92">
        <v>0.66</v>
      </c>
      <c r="P26" s="92">
        <v>21</v>
      </c>
      <c r="Q26" s="92">
        <v>13.04</v>
      </c>
      <c r="R26" s="92">
        <v>5.71</v>
      </c>
      <c r="S26" s="92">
        <v>22.53</v>
      </c>
      <c r="T26" s="92">
        <v>24.5</v>
      </c>
      <c r="U26" s="92">
        <v>62</v>
      </c>
      <c r="V26" s="92">
        <v>1</v>
      </c>
      <c r="W26" s="92">
        <v>1.7</v>
      </c>
      <c r="X26" s="92">
        <v>1</v>
      </c>
      <c r="Y26" s="92">
        <v>30</v>
      </c>
      <c r="Z26" s="94">
        <v>0.35184300000000002</v>
      </c>
      <c r="AA26" s="94">
        <v>3.586265</v>
      </c>
      <c r="AB26" s="92">
        <v>1.52</v>
      </c>
      <c r="AC26" s="92">
        <v>0.41829</v>
      </c>
      <c r="AD26" s="92">
        <v>44</v>
      </c>
      <c r="AE26" s="92">
        <v>7.5148000000000001</v>
      </c>
      <c r="AF26" s="94">
        <v>1.2023680000000001</v>
      </c>
      <c r="AG26" s="95">
        <v>0.28933629970292796</v>
      </c>
      <c r="AH26" s="92">
        <v>17</v>
      </c>
      <c r="AI26" s="71" t="s">
        <v>26</v>
      </c>
    </row>
    <row r="27" spans="1:35" s="72" customFormat="1">
      <c r="A27" s="96"/>
      <c r="B27" s="282" t="s">
        <v>146</v>
      </c>
      <c r="C27" s="282"/>
      <c r="D27" s="282"/>
      <c r="E27" s="282"/>
      <c r="F27" s="282"/>
      <c r="G27" s="96"/>
      <c r="H27" s="97">
        <f>AVERAGE(H10:H26)</f>
        <v>43931.5</v>
      </c>
      <c r="I27" s="96"/>
      <c r="J27" s="98">
        <f>AVERAGE(J10:J26)</f>
        <v>106.35294117647059</v>
      </c>
      <c r="K27" s="98">
        <f t="shared" ref="K27:AC27" si="0">AVERAGE(K10:K26)</f>
        <v>243.05882352941177</v>
      </c>
      <c r="L27" s="98">
        <f t="shared" si="0"/>
        <v>136.70588235294119</v>
      </c>
      <c r="M27" s="98">
        <f t="shared" si="0"/>
        <v>1.0435563538392456</v>
      </c>
      <c r="N27" s="98">
        <f t="shared" si="0"/>
        <v>103.32241127121245</v>
      </c>
      <c r="O27" s="98">
        <f t="shared" si="0"/>
        <v>0.68823529411764706</v>
      </c>
      <c r="P27" s="98">
        <f t="shared" si="0"/>
        <v>24.823529411764707</v>
      </c>
      <c r="Q27" s="98">
        <f t="shared" si="0"/>
        <v>14.628235294117646</v>
      </c>
      <c r="R27" s="98">
        <f t="shared" si="0"/>
        <v>6.0147058823529385</v>
      </c>
      <c r="S27" s="98">
        <f t="shared" si="0"/>
        <v>23.25764705882353</v>
      </c>
      <c r="T27" s="98">
        <f t="shared" si="0"/>
        <v>24.423529411764708</v>
      </c>
      <c r="U27" s="98">
        <f t="shared" si="0"/>
        <v>61.764705882352942</v>
      </c>
      <c r="V27" s="98">
        <f t="shared" si="0"/>
        <v>1.5294117647058825</v>
      </c>
      <c r="W27" s="98">
        <f t="shared" si="0"/>
        <v>1.6</v>
      </c>
      <c r="X27" s="98">
        <f t="shared" si="0"/>
        <v>1.0588235294117647</v>
      </c>
      <c r="Y27" s="98">
        <f t="shared" si="0"/>
        <v>34.5</v>
      </c>
      <c r="Z27" s="98">
        <f t="shared" si="0"/>
        <v>0.30919835294117654</v>
      </c>
      <c r="AA27" s="98">
        <f t="shared" si="0"/>
        <v>3.8871067647058815</v>
      </c>
      <c r="AB27" s="98">
        <f t="shared" si="0"/>
        <v>1.6</v>
      </c>
      <c r="AC27" s="98">
        <f t="shared" si="0"/>
        <v>0.13087588235294115</v>
      </c>
      <c r="AD27" s="98"/>
      <c r="AE27" s="98">
        <f>AVERAGE(AE10:AE26)</f>
        <v>7.3513647058823528</v>
      </c>
      <c r="AF27" s="98">
        <f>AVERAGE(AF10:AF26)</f>
        <v>1.1762183529411767</v>
      </c>
      <c r="AG27" s="98"/>
      <c r="AH27" s="96"/>
    </row>
    <row r="28" spans="1:35">
      <c r="B28" s="73"/>
      <c r="C28" s="73"/>
      <c r="D28" s="73"/>
      <c r="E28" s="73"/>
      <c r="F28" s="73"/>
      <c r="H28" s="89"/>
    </row>
    <row r="29" spans="1:35">
      <c r="B29" s="283" t="s">
        <v>147</v>
      </c>
      <c r="C29" s="283"/>
      <c r="D29" s="283"/>
      <c r="E29" s="283"/>
      <c r="F29" s="283"/>
      <c r="H29" s="89">
        <f>AVERAGE(H10:H27,H31:H71)</f>
        <v>43938.597560975613</v>
      </c>
      <c r="J29" s="90">
        <f>AVERAGE(J10:J26,J31:J71)</f>
        <v>98.068965517241381</v>
      </c>
      <c r="K29" s="90">
        <f t="shared" ref="K29:AD29" si="1">AVERAGE(K10:K26,K31:K71)</f>
        <v>229.62068965517241</v>
      </c>
      <c r="L29" s="90">
        <f t="shared" si="1"/>
        <v>131.79014778325123</v>
      </c>
      <c r="M29" s="90">
        <f t="shared" si="1"/>
        <v>1.0060316624675669</v>
      </c>
      <c r="N29" s="90">
        <f t="shared" si="1"/>
        <v>99.607095293818475</v>
      </c>
      <c r="O29" s="90">
        <f t="shared" si="1"/>
        <v>0.70827586206896553</v>
      </c>
      <c r="P29" s="90">
        <f t="shared" si="1"/>
        <v>21.236206896551721</v>
      </c>
      <c r="Q29" s="90">
        <f t="shared" si="1"/>
        <v>12.01620689655172</v>
      </c>
      <c r="R29" s="90">
        <f t="shared" si="1"/>
        <v>5.6843103448275869</v>
      </c>
      <c r="S29" s="90">
        <f t="shared" si="1"/>
        <v>22.436379310344826</v>
      </c>
      <c r="T29" s="90">
        <f t="shared" si="1"/>
        <v>24.036206896551722</v>
      </c>
      <c r="U29" s="90">
        <f t="shared" si="1"/>
        <v>62.862068965517238</v>
      </c>
      <c r="V29" s="90">
        <f t="shared" si="1"/>
        <v>1.6103448275862069</v>
      </c>
      <c r="W29" s="90">
        <f t="shared" si="1"/>
        <v>1.5982758620689657</v>
      </c>
      <c r="X29" s="90">
        <f t="shared" si="1"/>
        <v>1.0775862068965518</v>
      </c>
      <c r="Y29" s="90">
        <f t="shared" si="1"/>
        <v>34.301724137931032</v>
      </c>
      <c r="Z29" s="90">
        <f t="shared" si="1"/>
        <v>0.29365705172413797</v>
      </c>
      <c r="AA29" s="90">
        <f t="shared" si="1"/>
        <v>3.7399103620689642</v>
      </c>
      <c r="AB29" s="90">
        <f t="shared" si="1"/>
        <v>1.637413793103448</v>
      </c>
      <c r="AC29" s="90">
        <f t="shared" si="1"/>
        <v>1.9083620689655169E-2</v>
      </c>
      <c r="AD29" s="90">
        <f t="shared" si="1"/>
        <v>29.5</v>
      </c>
      <c r="AE29" s="90">
        <f>AVERAGE(AE10:AE26,AE31:AE71)</f>
        <v>7.3112189655172406</v>
      </c>
      <c r="AF29" s="90">
        <f>AVERAGE(AF10:AF26,AF31:AF71)</f>
        <v>1.169795034482759</v>
      </c>
    </row>
    <row r="30" spans="1:35">
      <c r="H30" s="89"/>
    </row>
    <row r="31" spans="1:35">
      <c r="A31" s="78">
        <v>4</v>
      </c>
      <c r="B31" s="78" t="s">
        <v>148</v>
      </c>
      <c r="D31" s="66" t="s">
        <v>115</v>
      </c>
      <c r="E31" s="66" t="s">
        <v>51</v>
      </c>
      <c r="F31" s="78" t="s">
        <v>116</v>
      </c>
      <c r="G31" s="78" t="s">
        <v>117</v>
      </c>
      <c r="H31" s="89">
        <v>43928</v>
      </c>
      <c r="I31" s="78" t="s">
        <v>133</v>
      </c>
      <c r="J31" s="78">
        <v>101</v>
      </c>
      <c r="K31" s="78">
        <v>269.5</v>
      </c>
      <c r="L31" s="78">
        <v>168.5</v>
      </c>
      <c r="M31" s="90">
        <v>1.2862595419847329</v>
      </c>
      <c r="N31" s="90">
        <v>127.35242989947851</v>
      </c>
      <c r="O31" s="78">
        <v>0.66</v>
      </c>
      <c r="P31" s="78">
        <v>24.9</v>
      </c>
      <c r="Q31" s="78">
        <v>12.96</v>
      </c>
      <c r="R31" s="78">
        <v>5.15</v>
      </c>
      <c r="S31" s="78">
        <v>21.59</v>
      </c>
      <c r="T31" s="78">
        <v>21.6</v>
      </c>
      <c r="U31" s="78">
        <v>64</v>
      </c>
      <c r="V31" s="78">
        <v>1</v>
      </c>
      <c r="W31" s="78">
        <v>2.2000000000000002</v>
      </c>
      <c r="X31" s="78">
        <v>1</v>
      </c>
      <c r="Y31" s="78">
        <v>32.5</v>
      </c>
      <c r="Z31" s="90">
        <v>0.25840800000000003</v>
      </c>
      <c r="AA31" s="90">
        <v>3.6960700000000002</v>
      </c>
      <c r="AB31" s="78">
        <v>1.37</v>
      </c>
      <c r="AC31" s="78">
        <v>0.28544999999999998</v>
      </c>
      <c r="AD31" s="78">
        <v>39</v>
      </c>
      <c r="AE31" s="78">
        <v>6.6837</v>
      </c>
      <c r="AF31" s="90">
        <v>1.0693920000000001</v>
      </c>
      <c r="AG31" s="91">
        <v>0.27461138367239413</v>
      </c>
      <c r="AH31" s="78">
        <v>18</v>
      </c>
      <c r="AI31" s="66" t="s">
        <v>16</v>
      </c>
    </row>
    <row r="32" spans="1:35">
      <c r="A32" s="78">
        <v>42</v>
      </c>
      <c r="B32" s="78" t="s">
        <v>149</v>
      </c>
      <c r="C32" s="78" t="s">
        <v>150</v>
      </c>
      <c r="D32" s="66" t="s">
        <v>120</v>
      </c>
      <c r="E32" s="66" t="s">
        <v>55</v>
      </c>
      <c r="F32" s="78" t="s">
        <v>116</v>
      </c>
      <c r="G32" s="78" t="s">
        <v>121</v>
      </c>
      <c r="H32" s="89">
        <v>43957</v>
      </c>
      <c r="I32" s="78" t="s">
        <v>133</v>
      </c>
      <c r="J32" s="78">
        <v>86.5</v>
      </c>
      <c r="K32" s="78">
        <v>211</v>
      </c>
      <c r="L32" s="78">
        <v>124.5</v>
      </c>
      <c r="M32" s="90">
        <v>0.95038167938931295</v>
      </c>
      <c r="N32" s="90">
        <v>94.097195979139897</v>
      </c>
      <c r="O32" s="78">
        <v>0.75</v>
      </c>
      <c r="P32" s="78">
        <v>22.1</v>
      </c>
      <c r="Q32" s="78">
        <v>12.68</v>
      </c>
      <c r="R32" s="78">
        <v>5.99</v>
      </c>
      <c r="S32" s="78">
        <v>22.16</v>
      </c>
      <c r="T32" s="78">
        <v>20.399999999999999</v>
      </c>
      <c r="U32" s="78">
        <v>62</v>
      </c>
      <c r="V32" s="78">
        <v>1</v>
      </c>
      <c r="W32" s="78">
        <v>1.7</v>
      </c>
      <c r="X32" s="78">
        <v>1</v>
      </c>
      <c r="Y32" s="78">
        <v>32</v>
      </c>
      <c r="Z32" s="90">
        <v>0.22092600000000001</v>
      </c>
      <c r="AA32" s="90">
        <v>3.89534</v>
      </c>
      <c r="AB32" s="78">
        <v>1.85</v>
      </c>
      <c r="AC32" s="78">
        <v>0.77095999999999998</v>
      </c>
      <c r="AD32" s="78">
        <v>53</v>
      </c>
      <c r="AE32" s="78">
        <v>8.2423999999999999</v>
      </c>
      <c r="AF32" s="90">
        <v>1.318784</v>
      </c>
      <c r="AG32" s="91">
        <v>0.26498991802353877</v>
      </c>
      <c r="AH32" s="78">
        <v>19</v>
      </c>
      <c r="AI32" s="66" t="s">
        <v>20</v>
      </c>
    </row>
    <row r="33" spans="1:35">
      <c r="A33" s="78">
        <v>8</v>
      </c>
      <c r="B33" s="78" t="s">
        <v>151</v>
      </c>
      <c r="D33" s="66" t="s">
        <v>120</v>
      </c>
      <c r="E33" s="66" t="s">
        <v>48</v>
      </c>
      <c r="F33" s="78" t="s">
        <v>116</v>
      </c>
      <c r="G33" s="78" t="s">
        <v>117</v>
      </c>
      <c r="H33" s="89">
        <v>43919</v>
      </c>
      <c r="I33" s="78" t="s">
        <v>152</v>
      </c>
      <c r="J33" s="78">
        <v>92.5</v>
      </c>
      <c r="K33" s="78">
        <v>231.5</v>
      </c>
      <c r="L33" s="78">
        <v>139</v>
      </c>
      <c r="M33" s="90">
        <v>1.0610687022900764</v>
      </c>
      <c r="N33" s="90">
        <v>105.05630715743331</v>
      </c>
      <c r="O33" s="78">
        <v>0.67</v>
      </c>
      <c r="P33" s="78">
        <v>24.6</v>
      </c>
      <c r="Q33" s="78">
        <v>12.97</v>
      </c>
      <c r="R33" s="78">
        <v>5.57</v>
      </c>
      <c r="S33" s="78">
        <v>20.78</v>
      </c>
      <c r="T33" s="78">
        <v>27.4</v>
      </c>
      <c r="U33" s="78">
        <v>64</v>
      </c>
      <c r="V33" s="78">
        <v>1.9</v>
      </c>
      <c r="W33" s="78">
        <v>3.5</v>
      </c>
      <c r="X33" s="78">
        <v>1</v>
      </c>
      <c r="Y33" s="78">
        <v>32</v>
      </c>
      <c r="Z33" s="90">
        <v>0.211037</v>
      </c>
      <c r="AA33" s="90">
        <v>3.423772</v>
      </c>
      <c r="AB33" s="78">
        <v>1.48</v>
      </c>
      <c r="AC33" s="78">
        <v>-0.97838000000000003</v>
      </c>
      <c r="AD33" s="78">
        <v>2</v>
      </c>
      <c r="AE33" s="78">
        <v>5.9983000000000004</v>
      </c>
      <c r="AF33" s="90">
        <v>0.95972800000000014</v>
      </c>
      <c r="AG33" s="91">
        <v>0.21589767374872995</v>
      </c>
      <c r="AH33" s="78">
        <v>20</v>
      </c>
      <c r="AI33" s="66" t="s">
        <v>16</v>
      </c>
    </row>
    <row r="34" spans="1:35">
      <c r="A34" s="78">
        <v>33</v>
      </c>
      <c r="B34" s="78" t="s">
        <v>153</v>
      </c>
      <c r="C34" s="78" t="s">
        <v>154</v>
      </c>
      <c r="D34" s="66" t="s">
        <v>120</v>
      </c>
      <c r="E34" s="66" t="s">
        <v>55</v>
      </c>
      <c r="F34" s="78" t="s">
        <v>116</v>
      </c>
      <c r="G34" s="78" t="s">
        <v>121</v>
      </c>
      <c r="H34" s="89">
        <v>43955</v>
      </c>
      <c r="I34" s="78" t="s">
        <v>152</v>
      </c>
      <c r="J34" s="78">
        <v>99</v>
      </c>
      <c r="K34" s="78">
        <v>241.5</v>
      </c>
      <c r="L34" s="78">
        <v>142.5</v>
      </c>
      <c r="M34" s="90">
        <v>1.0877862595419847</v>
      </c>
      <c r="N34" s="90">
        <v>107.70160985564206</v>
      </c>
      <c r="O34" s="78">
        <v>0.67</v>
      </c>
      <c r="P34" s="78">
        <v>21.6</v>
      </c>
      <c r="Q34" s="78">
        <v>12.78</v>
      </c>
      <c r="R34" s="78">
        <v>5.85</v>
      </c>
      <c r="S34" s="78">
        <v>23.6</v>
      </c>
      <c r="T34" s="78">
        <v>24.9</v>
      </c>
      <c r="U34" s="78">
        <v>60</v>
      </c>
      <c r="V34" s="78">
        <v>1.9</v>
      </c>
      <c r="W34" s="78">
        <v>1.2</v>
      </c>
      <c r="X34" s="78">
        <v>1.5</v>
      </c>
      <c r="Y34" s="78">
        <v>35</v>
      </c>
      <c r="Z34" s="90">
        <v>0.322855</v>
      </c>
      <c r="AA34" s="90">
        <v>3.88463</v>
      </c>
      <c r="AB34" s="78">
        <v>1.61</v>
      </c>
      <c r="AC34" s="78">
        <v>-0.58331999999999995</v>
      </c>
      <c r="AD34" s="78">
        <v>9</v>
      </c>
      <c r="AE34" s="78">
        <v>6.3540999999999999</v>
      </c>
      <c r="AF34" s="90">
        <v>1.016656</v>
      </c>
      <c r="AG34" s="91">
        <v>0.20580906306170663</v>
      </c>
      <c r="AH34" s="78">
        <v>21</v>
      </c>
      <c r="AI34" s="66" t="s">
        <v>25</v>
      </c>
    </row>
    <row r="35" spans="1:35">
      <c r="A35" s="78">
        <v>70</v>
      </c>
      <c r="B35" s="78" t="s">
        <v>155</v>
      </c>
      <c r="D35" s="66" t="s">
        <v>120</v>
      </c>
      <c r="F35" s="78" t="s">
        <v>116</v>
      </c>
      <c r="G35" s="78" t="s">
        <v>117</v>
      </c>
      <c r="H35" s="89"/>
      <c r="I35" s="78" t="s">
        <v>122</v>
      </c>
      <c r="J35" s="78">
        <v>109.5</v>
      </c>
      <c r="K35" s="78">
        <v>238.5</v>
      </c>
      <c r="L35" s="78">
        <v>129</v>
      </c>
      <c r="M35" s="90">
        <v>0.98473282442748089</v>
      </c>
      <c r="N35" s="90">
        <v>97.498299448265442</v>
      </c>
      <c r="O35" s="78">
        <v>0.68</v>
      </c>
      <c r="P35" s="78">
        <v>19.600000000000001</v>
      </c>
      <c r="Q35" s="78">
        <v>12.49</v>
      </c>
      <c r="R35" s="78">
        <v>5.15</v>
      </c>
      <c r="S35" s="78">
        <v>20.43</v>
      </c>
      <c r="T35" s="78">
        <v>19.399999999999999</v>
      </c>
      <c r="U35" s="78">
        <v>70</v>
      </c>
      <c r="V35" s="78">
        <v>1.8</v>
      </c>
      <c r="W35" s="78">
        <v>1.7</v>
      </c>
      <c r="X35" s="78">
        <v>1.5</v>
      </c>
      <c r="Y35" s="78">
        <v>35.5</v>
      </c>
      <c r="Z35" s="90">
        <v>0.27286199999999999</v>
      </c>
      <c r="AA35" s="90">
        <v>3.3452329999999999</v>
      </c>
      <c r="AB35" s="78">
        <v>1.4</v>
      </c>
      <c r="AC35" s="78">
        <v>1.5574399999999999</v>
      </c>
      <c r="AD35" s="78">
        <v>58</v>
      </c>
      <c r="AE35" s="78">
        <v>10.207599999999999</v>
      </c>
      <c r="AF35" s="90">
        <v>1.633216</v>
      </c>
      <c r="AG35" s="91">
        <v>0.20518570428308094</v>
      </c>
      <c r="AH35" s="78">
        <v>22</v>
      </c>
      <c r="AI35" s="66" t="s">
        <v>19</v>
      </c>
    </row>
    <row r="36" spans="1:35">
      <c r="A36" s="78">
        <v>69</v>
      </c>
      <c r="B36" s="78" t="s">
        <v>156</v>
      </c>
      <c r="D36" s="66" t="s">
        <v>120</v>
      </c>
      <c r="F36" s="78" t="s">
        <v>116</v>
      </c>
      <c r="G36" s="78" t="s">
        <v>121</v>
      </c>
      <c r="H36" s="89"/>
      <c r="I36" s="78" t="s">
        <v>122</v>
      </c>
      <c r="J36" s="78">
        <v>101</v>
      </c>
      <c r="K36" s="78">
        <v>219</v>
      </c>
      <c r="L36" s="78">
        <v>118</v>
      </c>
      <c r="M36" s="90">
        <v>0.9007633587786259</v>
      </c>
      <c r="N36" s="90">
        <v>89.184490968180782</v>
      </c>
      <c r="O36" s="78">
        <v>0.75</v>
      </c>
      <c r="P36" s="78">
        <v>17.7</v>
      </c>
      <c r="Q36" s="78">
        <v>12.55</v>
      </c>
      <c r="R36" s="78">
        <v>5.71</v>
      </c>
      <c r="S36" s="78">
        <v>20.36</v>
      </c>
      <c r="T36" s="78">
        <v>21.7</v>
      </c>
      <c r="U36" s="78">
        <v>70</v>
      </c>
      <c r="V36" s="78">
        <v>1.8</v>
      </c>
      <c r="W36" s="78">
        <v>2</v>
      </c>
      <c r="X36" s="78">
        <v>1</v>
      </c>
      <c r="Y36" s="78">
        <v>37.5</v>
      </c>
      <c r="Z36" s="90">
        <v>0.27471299999999998</v>
      </c>
      <c r="AA36" s="90">
        <v>3.2475529999999999</v>
      </c>
      <c r="AB36" s="78">
        <v>1.48</v>
      </c>
      <c r="AC36" s="78">
        <v>0.47699999999999998</v>
      </c>
      <c r="AD36" s="78">
        <v>45</v>
      </c>
      <c r="AE36" s="78">
        <v>9.0757999999999992</v>
      </c>
      <c r="AF36" s="90">
        <v>1.4521279999999999</v>
      </c>
      <c r="AG36" s="91">
        <v>0.17292133787086728</v>
      </c>
      <c r="AH36" s="78">
        <v>23</v>
      </c>
      <c r="AI36" s="66" t="s">
        <v>19</v>
      </c>
    </row>
    <row r="37" spans="1:35">
      <c r="A37" s="78">
        <v>43</v>
      </c>
      <c r="B37" s="78" t="s">
        <v>157</v>
      </c>
      <c r="C37" s="78" t="s">
        <v>158</v>
      </c>
      <c r="D37" s="66" t="s">
        <v>120</v>
      </c>
      <c r="E37" s="66" t="s">
        <v>52</v>
      </c>
      <c r="F37" s="78" t="s">
        <v>116</v>
      </c>
      <c r="G37" s="78" t="s">
        <v>121</v>
      </c>
      <c r="H37" s="89">
        <v>43944</v>
      </c>
      <c r="I37" s="78" t="s">
        <v>128</v>
      </c>
      <c r="J37" s="78">
        <v>100</v>
      </c>
      <c r="K37" s="78">
        <v>231.5</v>
      </c>
      <c r="L37" s="78">
        <v>131.5</v>
      </c>
      <c r="M37" s="90">
        <v>1.0038167938931297</v>
      </c>
      <c r="N37" s="90">
        <v>99.387801375557387</v>
      </c>
      <c r="O37" s="78">
        <v>0.93</v>
      </c>
      <c r="P37" s="78">
        <v>23</v>
      </c>
      <c r="Q37" s="78">
        <v>12.43</v>
      </c>
      <c r="R37" s="78">
        <v>5.57</v>
      </c>
      <c r="S37" s="78">
        <v>21.03</v>
      </c>
      <c r="T37" s="78">
        <v>22</v>
      </c>
      <c r="U37" s="78">
        <v>64</v>
      </c>
      <c r="V37" s="78">
        <v>1</v>
      </c>
      <c r="W37" s="78">
        <v>1.4</v>
      </c>
      <c r="X37" s="78">
        <v>1</v>
      </c>
      <c r="Y37" s="78">
        <v>33.5</v>
      </c>
      <c r="Z37" s="90">
        <v>0.29858000000000001</v>
      </c>
      <c r="AA37" s="90">
        <v>4.5648540000000004</v>
      </c>
      <c r="AB37" s="78">
        <v>1.97</v>
      </c>
      <c r="AC37" s="78">
        <v>-0.84882000000000002</v>
      </c>
      <c r="AD37" s="78">
        <v>3</v>
      </c>
      <c r="AE37" s="78">
        <v>6.0217999999999998</v>
      </c>
      <c r="AF37" s="90">
        <v>0.96348800000000001</v>
      </c>
      <c r="AG37" s="91">
        <v>0.13852469664949296</v>
      </c>
      <c r="AH37" s="78">
        <v>24</v>
      </c>
      <c r="AI37" s="66" t="s">
        <v>23</v>
      </c>
    </row>
    <row r="38" spans="1:35">
      <c r="A38" s="78">
        <v>40</v>
      </c>
      <c r="B38" s="78" t="s">
        <v>159</v>
      </c>
      <c r="C38" s="78" t="s">
        <v>160</v>
      </c>
      <c r="D38" s="66" t="s">
        <v>120</v>
      </c>
      <c r="E38" s="66" t="s">
        <v>46</v>
      </c>
      <c r="F38" s="78" t="s">
        <v>116</v>
      </c>
      <c r="G38" s="78" t="s">
        <v>121</v>
      </c>
      <c r="H38" s="89">
        <v>43947</v>
      </c>
      <c r="I38" s="78" t="s">
        <v>133</v>
      </c>
      <c r="J38" s="78">
        <v>90.5</v>
      </c>
      <c r="K38" s="78">
        <v>242</v>
      </c>
      <c r="L38" s="78">
        <v>151.5</v>
      </c>
      <c r="M38" s="90">
        <v>1.1564885496183206</v>
      </c>
      <c r="N38" s="90">
        <v>114.50381679389312</v>
      </c>
      <c r="O38" s="78">
        <v>0.75</v>
      </c>
      <c r="P38" s="78">
        <v>23</v>
      </c>
      <c r="Q38" s="78">
        <v>12.65</v>
      </c>
      <c r="R38" s="78">
        <v>5.57</v>
      </c>
      <c r="S38" s="78">
        <v>22.49</v>
      </c>
      <c r="T38" s="78">
        <v>27.4</v>
      </c>
      <c r="U38" s="78">
        <v>62</v>
      </c>
      <c r="V38" s="78">
        <v>1</v>
      </c>
      <c r="W38" s="78">
        <v>2.5</v>
      </c>
      <c r="X38" s="78">
        <v>1</v>
      </c>
      <c r="Y38" s="78">
        <v>36</v>
      </c>
      <c r="Z38" s="90">
        <v>0.25337199999999999</v>
      </c>
      <c r="AA38" s="90">
        <v>3.39392</v>
      </c>
      <c r="AB38" s="78">
        <v>1.4</v>
      </c>
      <c r="AC38" s="78">
        <v>-0.33351999999999998</v>
      </c>
      <c r="AD38" s="78">
        <v>15</v>
      </c>
      <c r="AE38" s="78">
        <v>6.1703000000000001</v>
      </c>
      <c r="AF38" s="90">
        <v>0.98724800000000001</v>
      </c>
      <c r="AG38" s="91">
        <v>0.13463263558079089</v>
      </c>
      <c r="AH38" s="78">
        <v>25</v>
      </c>
      <c r="AI38" s="66" t="s">
        <v>20</v>
      </c>
    </row>
    <row r="39" spans="1:35">
      <c r="A39" s="78">
        <v>35</v>
      </c>
      <c r="B39" s="78" t="s">
        <v>161</v>
      </c>
      <c r="C39" s="78" t="s">
        <v>162</v>
      </c>
      <c r="D39" s="66" t="s">
        <v>120</v>
      </c>
      <c r="E39" s="66" t="s">
        <v>46</v>
      </c>
      <c r="F39" s="78" t="s">
        <v>116</v>
      </c>
      <c r="G39" s="78" t="s">
        <v>121</v>
      </c>
      <c r="H39" s="89">
        <v>43952</v>
      </c>
      <c r="I39" s="78" t="s">
        <v>133</v>
      </c>
      <c r="J39" s="78">
        <v>85.5</v>
      </c>
      <c r="K39" s="78">
        <v>234</v>
      </c>
      <c r="L39" s="78">
        <v>148.5</v>
      </c>
      <c r="M39" s="90">
        <v>1.133587786259542</v>
      </c>
      <c r="N39" s="90">
        <v>112.23641448114276</v>
      </c>
      <c r="O39" s="78">
        <v>0.81</v>
      </c>
      <c r="P39" s="78">
        <v>22.7</v>
      </c>
      <c r="Q39" s="78">
        <v>12.64</v>
      </c>
      <c r="R39" s="78">
        <v>5.71</v>
      </c>
      <c r="S39" s="78">
        <v>21.23</v>
      </c>
      <c r="T39" s="78">
        <v>23</v>
      </c>
      <c r="U39" s="78">
        <v>64</v>
      </c>
      <c r="V39" s="78">
        <v>2.7</v>
      </c>
      <c r="W39" s="78">
        <v>2.9</v>
      </c>
      <c r="X39" s="78">
        <v>1</v>
      </c>
      <c r="Y39" s="78">
        <v>35</v>
      </c>
      <c r="Z39" s="90">
        <v>0.28775699999999999</v>
      </c>
      <c r="AA39" s="90">
        <v>3.4233410000000002</v>
      </c>
      <c r="AB39" s="78">
        <v>1.46</v>
      </c>
      <c r="AC39" s="78">
        <v>-0.44523000000000001</v>
      </c>
      <c r="AD39" s="78">
        <v>12</v>
      </c>
      <c r="AE39" s="78">
        <v>5.8769999999999998</v>
      </c>
      <c r="AF39" s="90">
        <v>0.94031999999999993</v>
      </c>
      <c r="AG39" s="91">
        <v>0.12617544474109629</v>
      </c>
      <c r="AH39" s="78">
        <v>26</v>
      </c>
      <c r="AI39" s="66" t="s">
        <v>20</v>
      </c>
    </row>
    <row r="40" spans="1:35">
      <c r="A40" s="78">
        <v>74</v>
      </c>
      <c r="B40" s="78" t="s">
        <v>163</v>
      </c>
      <c r="C40" s="78" t="s">
        <v>164</v>
      </c>
      <c r="D40" s="66" t="s">
        <v>120</v>
      </c>
      <c r="E40" s="66" t="s">
        <v>54</v>
      </c>
      <c r="F40" s="78" t="s">
        <v>116</v>
      </c>
      <c r="G40" s="78" t="s">
        <v>121</v>
      </c>
      <c r="H40" s="89">
        <v>43961</v>
      </c>
      <c r="I40" s="78" t="s">
        <v>128</v>
      </c>
      <c r="J40" s="78">
        <v>135</v>
      </c>
      <c r="K40" s="78">
        <v>247</v>
      </c>
      <c r="L40" s="78">
        <v>112</v>
      </c>
      <c r="M40" s="90">
        <v>0.85496183206106868</v>
      </c>
      <c r="N40" s="90">
        <v>84.64968634268007</v>
      </c>
      <c r="O40" s="78">
        <v>0.77</v>
      </c>
      <c r="P40" s="78">
        <v>20.7</v>
      </c>
      <c r="Q40" s="78">
        <v>11.96</v>
      </c>
      <c r="R40" s="78">
        <v>5.99</v>
      </c>
      <c r="S40" s="78">
        <v>22.78</v>
      </c>
      <c r="T40" s="78">
        <v>22.5</v>
      </c>
      <c r="U40" s="78">
        <v>62</v>
      </c>
      <c r="V40" s="78">
        <v>3.2</v>
      </c>
      <c r="W40" s="78">
        <v>1.5</v>
      </c>
      <c r="X40" s="78">
        <v>1</v>
      </c>
      <c r="Y40" s="78">
        <v>33.5</v>
      </c>
      <c r="Z40" s="90">
        <v>0.32465899999999998</v>
      </c>
      <c r="AA40" s="90">
        <v>3.9389180000000001</v>
      </c>
      <c r="AB40" s="78">
        <v>1.59</v>
      </c>
      <c r="AC40" s="78">
        <v>-0.17393</v>
      </c>
      <c r="AD40" s="78">
        <v>24</v>
      </c>
      <c r="AE40" s="78">
        <v>11.2225</v>
      </c>
      <c r="AF40" s="90">
        <v>1.7956000000000001</v>
      </c>
      <c r="AG40" s="91">
        <v>9.2338956191478111E-2</v>
      </c>
      <c r="AH40" s="78">
        <v>27</v>
      </c>
      <c r="AI40" s="66" t="s">
        <v>27</v>
      </c>
    </row>
    <row r="41" spans="1:35">
      <c r="A41" s="78">
        <v>10</v>
      </c>
      <c r="B41" s="78" t="s">
        <v>151</v>
      </c>
      <c r="D41" s="66" t="s">
        <v>132</v>
      </c>
      <c r="E41" s="66" t="s">
        <v>50</v>
      </c>
      <c r="F41" s="78" t="s">
        <v>116</v>
      </c>
      <c r="G41" s="78" t="s">
        <v>117</v>
      </c>
      <c r="H41" s="89">
        <v>43917</v>
      </c>
      <c r="I41" s="78" t="s">
        <v>133</v>
      </c>
      <c r="J41" s="78">
        <v>105</v>
      </c>
      <c r="K41" s="78">
        <v>240</v>
      </c>
      <c r="L41" s="78">
        <v>135</v>
      </c>
      <c r="M41" s="90">
        <v>1.0305343511450382</v>
      </c>
      <c r="N41" s="90">
        <v>102.03310407376615</v>
      </c>
      <c r="O41" s="78">
        <v>0.68</v>
      </c>
      <c r="P41" s="78">
        <v>21.8</v>
      </c>
      <c r="Q41" s="78">
        <v>12.37</v>
      </c>
      <c r="R41" s="78">
        <v>5.43</v>
      </c>
      <c r="S41" s="78">
        <v>23.42</v>
      </c>
      <c r="T41" s="78">
        <v>24.9</v>
      </c>
      <c r="U41" s="78">
        <v>62</v>
      </c>
      <c r="V41" s="78">
        <v>3.5</v>
      </c>
      <c r="W41" s="78">
        <v>2</v>
      </c>
      <c r="X41" s="78">
        <v>1</v>
      </c>
      <c r="Y41" s="78">
        <v>35</v>
      </c>
      <c r="Z41" s="90">
        <v>0.30711100000000002</v>
      </c>
      <c r="AA41" s="90">
        <v>3.3915500000000001</v>
      </c>
      <c r="AB41" s="78">
        <v>1.41</v>
      </c>
      <c r="AC41" s="78">
        <v>0.11858</v>
      </c>
      <c r="AD41" s="78">
        <v>34</v>
      </c>
      <c r="AE41" s="78">
        <v>7.3137999999999996</v>
      </c>
      <c r="AF41" s="90">
        <v>1.1702079999999999</v>
      </c>
      <c r="AG41" s="91">
        <v>6.6884085962469919E-2</v>
      </c>
      <c r="AH41" s="78">
        <v>28</v>
      </c>
      <c r="AI41" s="66" t="s">
        <v>16</v>
      </c>
    </row>
    <row r="42" spans="1:35">
      <c r="A42" s="78">
        <v>38</v>
      </c>
      <c r="B42" s="78" t="s">
        <v>165</v>
      </c>
      <c r="C42" s="78" t="s">
        <v>166</v>
      </c>
      <c r="D42" s="66" t="s">
        <v>120</v>
      </c>
      <c r="E42" s="66" t="s">
        <v>55</v>
      </c>
      <c r="F42" s="78" t="s">
        <v>116</v>
      </c>
      <c r="G42" s="78" t="s">
        <v>121</v>
      </c>
      <c r="H42" s="89">
        <v>43953</v>
      </c>
      <c r="I42" s="78" t="s">
        <v>152</v>
      </c>
      <c r="J42" s="78">
        <v>113.5</v>
      </c>
      <c r="K42" s="78">
        <v>242</v>
      </c>
      <c r="L42" s="78">
        <v>128.5</v>
      </c>
      <c r="M42" s="90">
        <v>0.98091603053435117</v>
      </c>
      <c r="N42" s="90">
        <v>97.120399062807053</v>
      </c>
      <c r="O42" s="78">
        <v>0.56999999999999995</v>
      </c>
      <c r="P42" s="78">
        <v>20.7</v>
      </c>
      <c r="Q42" s="78">
        <v>12.09</v>
      </c>
      <c r="R42" s="78">
        <v>5.43</v>
      </c>
      <c r="S42" s="78">
        <v>21.95</v>
      </c>
      <c r="T42" s="78">
        <v>20.3</v>
      </c>
      <c r="U42" s="78">
        <v>64</v>
      </c>
      <c r="V42" s="78">
        <v>2.9</v>
      </c>
      <c r="W42" s="78">
        <v>1.1000000000000001</v>
      </c>
      <c r="X42" s="78">
        <v>1.5</v>
      </c>
      <c r="Y42" s="78">
        <v>36</v>
      </c>
      <c r="Z42" s="90">
        <v>0.29302</v>
      </c>
      <c r="AA42" s="90">
        <v>3.7416179999999999</v>
      </c>
      <c r="AB42" s="78">
        <v>1.55</v>
      </c>
      <c r="AC42" s="78">
        <v>-4.3580000000000001E-2</v>
      </c>
      <c r="AD42" s="78">
        <v>29</v>
      </c>
      <c r="AE42" s="78">
        <v>8.2461000000000002</v>
      </c>
      <c r="AF42" s="90">
        <v>1.3193760000000001</v>
      </c>
      <c r="AG42" s="91">
        <v>3.5771505809798418E-2</v>
      </c>
      <c r="AH42" s="78">
        <v>29</v>
      </c>
      <c r="AI42" s="66" t="s">
        <v>20</v>
      </c>
    </row>
    <row r="43" spans="1:35">
      <c r="A43" s="78">
        <v>44</v>
      </c>
      <c r="B43" s="78" t="s">
        <v>167</v>
      </c>
      <c r="C43" s="78" t="s">
        <v>168</v>
      </c>
      <c r="D43" s="66" t="s">
        <v>120</v>
      </c>
      <c r="E43" s="66" t="s">
        <v>55</v>
      </c>
      <c r="F43" s="78" t="s">
        <v>116</v>
      </c>
      <c r="G43" s="78" t="s">
        <v>121</v>
      </c>
      <c r="H43" s="89">
        <v>43943</v>
      </c>
      <c r="I43" s="78" t="s">
        <v>128</v>
      </c>
      <c r="J43" s="78">
        <v>108</v>
      </c>
      <c r="K43" s="78">
        <v>184</v>
      </c>
      <c r="L43" s="78">
        <v>76</v>
      </c>
      <c r="M43" s="90">
        <v>0.58015267175572516</v>
      </c>
      <c r="N43" s="90">
        <v>57.440858589675756</v>
      </c>
      <c r="O43" s="78">
        <v>0.68</v>
      </c>
      <c r="P43" s="78">
        <v>19.399999999999999</v>
      </c>
      <c r="Q43" s="78">
        <v>12</v>
      </c>
      <c r="R43" s="78">
        <v>5.85</v>
      </c>
      <c r="S43" s="78">
        <v>21.49</v>
      </c>
      <c r="T43" s="78">
        <v>21.6</v>
      </c>
      <c r="U43" s="78">
        <v>64</v>
      </c>
      <c r="V43" s="78">
        <v>1</v>
      </c>
      <c r="W43" s="78">
        <v>1.3</v>
      </c>
      <c r="X43" s="78">
        <v>1.5</v>
      </c>
      <c r="Y43" s="78">
        <v>28</v>
      </c>
      <c r="Z43" s="90">
        <v>0.24379700000000001</v>
      </c>
      <c r="AA43" s="90">
        <v>3.7725780000000002</v>
      </c>
      <c r="AB43" s="78">
        <v>2.0499999999999998</v>
      </c>
      <c r="AC43" s="78">
        <v>-0.10677</v>
      </c>
      <c r="AD43" s="78">
        <v>27</v>
      </c>
      <c r="AE43" s="78">
        <v>7.8163999999999998</v>
      </c>
      <c r="AF43" s="90">
        <v>1.250624</v>
      </c>
      <c r="AG43" s="91">
        <v>-8.607333884858126E-3</v>
      </c>
      <c r="AH43" s="78">
        <v>30</v>
      </c>
      <c r="AI43" s="66" t="s">
        <v>28</v>
      </c>
    </row>
    <row r="44" spans="1:35">
      <c r="A44" s="78">
        <v>27</v>
      </c>
      <c r="B44" s="78" t="s">
        <v>169</v>
      </c>
      <c r="D44" s="66" t="s">
        <v>120</v>
      </c>
      <c r="F44" s="78" t="s">
        <v>116</v>
      </c>
      <c r="G44" s="78" t="s">
        <v>117</v>
      </c>
      <c r="H44" s="89"/>
      <c r="I44" s="78" t="s">
        <v>122</v>
      </c>
      <c r="J44" s="78">
        <v>113.5</v>
      </c>
      <c r="K44" s="78">
        <v>270.5</v>
      </c>
      <c r="L44" s="78">
        <v>157</v>
      </c>
      <c r="M44" s="90">
        <v>1.1984732824427482</v>
      </c>
      <c r="N44" s="90">
        <v>118.66072103393546</v>
      </c>
      <c r="O44" s="78">
        <v>0.69</v>
      </c>
      <c r="P44" s="78">
        <v>23.5</v>
      </c>
      <c r="Q44" s="78">
        <v>11.57</v>
      </c>
      <c r="R44" s="78">
        <v>5.99</v>
      </c>
      <c r="S44" s="78">
        <v>21.56</v>
      </c>
      <c r="T44" s="78">
        <v>21</v>
      </c>
      <c r="U44" s="78">
        <v>64</v>
      </c>
      <c r="V44" s="78">
        <v>1.3</v>
      </c>
      <c r="W44" s="78">
        <v>1.6</v>
      </c>
      <c r="X44" s="78">
        <v>1</v>
      </c>
      <c r="Y44" s="78">
        <v>39.5</v>
      </c>
      <c r="Z44" s="90">
        <v>0.24882299999999999</v>
      </c>
      <c r="AA44" s="90">
        <v>4.9545300000000001</v>
      </c>
      <c r="AB44" s="78">
        <v>1.83</v>
      </c>
      <c r="AC44" s="78">
        <v>1.3406400000000001</v>
      </c>
      <c r="AD44" s="78">
        <v>57</v>
      </c>
      <c r="AE44" s="78">
        <v>8.1538000000000004</v>
      </c>
      <c r="AF44" s="90">
        <v>1.304608</v>
      </c>
      <c r="AG44" s="91">
        <v>-1.3531181213102199E-2</v>
      </c>
      <c r="AH44" s="78">
        <v>31</v>
      </c>
      <c r="AI44" s="66" t="s">
        <v>17</v>
      </c>
    </row>
    <row r="45" spans="1:35">
      <c r="A45" s="78">
        <v>39</v>
      </c>
      <c r="B45" s="78" t="s">
        <v>170</v>
      </c>
      <c r="C45" s="78" t="s">
        <v>171</v>
      </c>
      <c r="D45" s="66" t="s">
        <v>120</v>
      </c>
      <c r="E45" s="66" t="s">
        <v>55</v>
      </c>
      <c r="F45" s="78" t="s">
        <v>116</v>
      </c>
      <c r="G45" s="78" t="s">
        <v>121</v>
      </c>
      <c r="H45" s="89">
        <v>43950</v>
      </c>
      <c r="I45" s="78" t="s">
        <v>128</v>
      </c>
      <c r="J45" s="78">
        <v>93.5</v>
      </c>
      <c r="K45" s="78">
        <v>199</v>
      </c>
      <c r="L45" s="78">
        <v>105.5</v>
      </c>
      <c r="M45" s="90">
        <v>0.80534351145038163</v>
      </c>
      <c r="N45" s="90">
        <v>79.736981331720955</v>
      </c>
      <c r="O45" s="78">
        <v>0.83</v>
      </c>
      <c r="P45" s="78">
        <v>21</v>
      </c>
      <c r="Q45" s="78">
        <v>11.74</v>
      </c>
      <c r="R45" s="78">
        <v>6.13</v>
      </c>
      <c r="S45" s="78">
        <v>20.66</v>
      </c>
      <c r="T45" s="78">
        <v>22.7</v>
      </c>
      <c r="U45" s="78">
        <v>64</v>
      </c>
      <c r="V45" s="78">
        <v>1.2</v>
      </c>
      <c r="W45" s="78">
        <v>1.2</v>
      </c>
      <c r="X45" s="78">
        <v>1.5</v>
      </c>
      <c r="Y45" s="78">
        <v>34.5</v>
      </c>
      <c r="Z45" s="90">
        <v>0.40521200000000002</v>
      </c>
      <c r="AA45" s="90">
        <v>3.5550890000000002</v>
      </c>
      <c r="AB45" s="78">
        <v>1.79</v>
      </c>
      <c r="AC45" s="78">
        <v>-0.17615</v>
      </c>
      <c r="AD45" s="78">
        <v>23</v>
      </c>
      <c r="AE45" s="78">
        <v>8.1979000000000006</v>
      </c>
      <c r="AF45" s="90">
        <v>1.3116640000000002</v>
      </c>
      <c r="AG45" s="91">
        <v>-6.7049623961193849E-2</v>
      </c>
      <c r="AH45" s="78">
        <v>32</v>
      </c>
      <c r="AI45" s="66" t="s">
        <v>20</v>
      </c>
    </row>
    <row r="46" spans="1:35">
      <c r="A46" s="78">
        <v>22</v>
      </c>
      <c r="B46" s="78" t="s">
        <v>172</v>
      </c>
      <c r="D46" s="66" t="s">
        <v>120</v>
      </c>
      <c r="F46" s="78" t="s">
        <v>116</v>
      </c>
      <c r="G46" s="78" t="s">
        <v>121</v>
      </c>
      <c r="H46" s="89"/>
      <c r="I46" s="78" t="s">
        <v>122</v>
      </c>
      <c r="J46" s="78">
        <v>101.5</v>
      </c>
      <c r="K46" s="78">
        <v>244</v>
      </c>
      <c r="L46" s="78">
        <v>142.5</v>
      </c>
      <c r="M46" s="90">
        <v>1.0877862595419847</v>
      </c>
      <c r="N46" s="90">
        <v>107.70160985564206</v>
      </c>
      <c r="O46" s="78">
        <v>0.78</v>
      </c>
      <c r="P46" s="78">
        <v>20.7</v>
      </c>
      <c r="Q46" s="78">
        <v>11.78</v>
      </c>
      <c r="R46" s="78">
        <v>6.41</v>
      </c>
      <c r="S46" s="78">
        <v>22.52</v>
      </c>
      <c r="T46" s="78">
        <v>25.2</v>
      </c>
      <c r="U46" s="78">
        <v>62</v>
      </c>
      <c r="V46" s="78">
        <v>0.9</v>
      </c>
      <c r="W46" s="78">
        <v>1.4</v>
      </c>
      <c r="X46" s="78">
        <v>1</v>
      </c>
      <c r="Y46" s="78">
        <v>42.5</v>
      </c>
      <c r="Z46" s="90">
        <v>0.28748000000000001</v>
      </c>
      <c r="AA46" s="90">
        <v>3.6935159999999998</v>
      </c>
      <c r="AB46" s="78">
        <v>1.51</v>
      </c>
      <c r="AC46" s="78">
        <v>0.40529999999999999</v>
      </c>
      <c r="AD46" s="78">
        <v>43</v>
      </c>
      <c r="AE46" s="78">
        <v>7.2408000000000001</v>
      </c>
      <c r="AF46" s="90">
        <v>1.158528</v>
      </c>
      <c r="AG46" s="91">
        <v>-7.8722936938293381E-2</v>
      </c>
      <c r="AH46" s="78">
        <v>33</v>
      </c>
      <c r="AI46" s="66" t="s">
        <v>17</v>
      </c>
    </row>
    <row r="47" spans="1:35">
      <c r="A47" s="78">
        <v>73</v>
      </c>
      <c r="B47" s="78" t="s">
        <v>173</v>
      </c>
      <c r="C47" s="78" t="s">
        <v>174</v>
      </c>
      <c r="D47" s="66" t="s">
        <v>120</v>
      </c>
      <c r="E47" s="66" t="s">
        <v>54</v>
      </c>
      <c r="F47" s="78" t="s">
        <v>116</v>
      </c>
      <c r="G47" s="78" t="s">
        <v>121</v>
      </c>
      <c r="H47" s="89">
        <v>43953</v>
      </c>
      <c r="I47" s="78" t="s">
        <v>152</v>
      </c>
      <c r="J47" s="78">
        <v>127.5</v>
      </c>
      <c r="K47" s="78">
        <v>245.5</v>
      </c>
      <c r="L47" s="78">
        <v>118</v>
      </c>
      <c r="M47" s="90">
        <v>0.9007633587786259</v>
      </c>
      <c r="N47" s="90">
        <v>89.184490968180782</v>
      </c>
      <c r="O47" s="78">
        <v>0.77</v>
      </c>
      <c r="P47" s="78">
        <v>20.5</v>
      </c>
      <c r="Q47" s="78">
        <v>11.9</v>
      </c>
      <c r="R47" s="78">
        <v>5.85</v>
      </c>
      <c r="S47" s="78">
        <v>22.86</v>
      </c>
      <c r="T47" s="78">
        <v>18.3</v>
      </c>
      <c r="U47" s="78">
        <v>62</v>
      </c>
      <c r="V47" s="78">
        <v>3</v>
      </c>
      <c r="W47" s="78">
        <v>1</v>
      </c>
      <c r="X47" s="78">
        <v>1</v>
      </c>
      <c r="Y47" s="78">
        <v>33.5</v>
      </c>
      <c r="Z47" s="90">
        <v>0.357157</v>
      </c>
      <c r="AA47" s="90">
        <v>3.4972629999999998</v>
      </c>
      <c r="AB47" s="78">
        <v>1.42</v>
      </c>
      <c r="AC47" s="78">
        <v>-0.84714</v>
      </c>
      <c r="AD47" s="78">
        <v>4</v>
      </c>
      <c r="AE47" s="78">
        <v>7.835</v>
      </c>
      <c r="AF47" s="90">
        <v>1.2536</v>
      </c>
      <c r="AG47" s="91">
        <v>-8.3710662129132779E-2</v>
      </c>
      <c r="AH47" s="78">
        <v>34</v>
      </c>
      <c r="AI47" s="66" t="s">
        <v>27</v>
      </c>
    </row>
    <row r="48" spans="1:35">
      <c r="A48" s="78">
        <v>7</v>
      </c>
      <c r="B48" s="78" t="s">
        <v>175</v>
      </c>
      <c r="D48" s="66" t="s">
        <v>120</v>
      </c>
      <c r="E48" s="66" t="s">
        <v>48</v>
      </c>
      <c r="F48" s="78" t="s">
        <v>116</v>
      </c>
      <c r="G48" s="78" t="s">
        <v>121</v>
      </c>
      <c r="H48" s="89">
        <v>43924</v>
      </c>
      <c r="I48" s="78" t="s">
        <v>176</v>
      </c>
      <c r="J48" s="78">
        <v>103.5</v>
      </c>
      <c r="K48" s="78">
        <v>231.5</v>
      </c>
      <c r="L48" s="78">
        <v>128</v>
      </c>
      <c r="M48" s="90">
        <v>0.97709923664122134</v>
      </c>
      <c r="N48" s="90">
        <v>96.742498677348649</v>
      </c>
      <c r="O48" s="78">
        <v>0.65</v>
      </c>
      <c r="P48" s="78">
        <v>21.6</v>
      </c>
      <c r="Q48" s="78">
        <v>11.89</v>
      </c>
      <c r="R48" s="78">
        <v>4.88</v>
      </c>
      <c r="S48" s="78">
        <v>22.95</v>
      </c>
      <c r="T48" s="78">
        <v>27</v>
      </c>
      <c r="U48" s="78">
        <v>62</v>
      </c>
      <c r="V48" s="78">
        <v>2.2000000000000002</v>
      </c>
      <c r="W48" s="78">
        <v>1.8</v>
      </c>
      <c r="X48" s="78">
        <v>1</v>
      </c>
      <c r="Y48" s="78">
        <v>36</v>
      </c>
      <c r="Z48" s="90">
        <v>0.30723</v>
      </c>
      <c r="AA48" s="90">
        <v>3.5279150000000001</v>
      </c>
      <c r="AB48" s="78">
        <v>1.52</v>
      </c>
      <c r="AC48" s="78">
        <v>-0.53393999999999997</v>
      </c>
      <c r="AD48" s="78">
        <v>10</v>
      </c>
      <c r="AE48" s="78">
        <v>6.9099000000000004</v>
      </c>
      <c r="AF48" s="90">
        <v>1.1055840000000001</v>
      </c>
      <c r="AG48" s="91">
        <v>-8.4630692663483831E-2</v>
      </c>
      <c r="AH48" s="78">
        <v>35</v>
      </c>
      <c r="AI48" s="66" t="s">
        <v>16</v>
      </c>
    </row>
    <row r="49" spans="1:35">
      <c r="A49" s="78">
        <v>28</v>
      </c>
      <c r="B49" s="78" t="s">
        <v>177</v>
      </c>
      <c r="D49" s="66" t="s">
        <v>120</v>
      </c>
      <c r="F49" s="78" t="s">
        <v>116</v>
      </c>
      <c r="G49" s="78" t="s">
        <v>121</v>
      </c>
      <c r="H49" s="89"/>
      <c r="I49" s="78" t="s">
        <v>122</v>
      </c>
      <c r="J49" s="78">
        <v>113.5</v>
      </c>
      <c r="K49" s="78">
        <v>244</v>
      </c>
      <c r="L49" s="78">
        <v>130.5</v>
      </c>
      <c r="M49" s="90">
        <v>0.99618320610687028</v>
      </c>
      <c r="N49" s="90">
        <v>98.632000604640623</v>
      </c>
      <c r="O49" s="78">
        <v>0.78</v>
      </c>
      <c r="P49" s="78">
        <v>19.399999999999999</v>
      </c>
      <c r="Q49" s="78">
        <v>11.52</v>
      </c>
      <c r="R49" s="78">
        <v>5.71</v>
      </c>
      <c r="S49" s="78">
        <v>23.82</v>
      </c>
      <c r="T49" s="78">
        <v>23.3</v>
      </c>
      <c r="U49" s="78">
        <v>60</v>
      </c>
      <c r="V49" s="78">
        <v>3.2</v>
      </c>
      <c r="W49" s="78">
        <v>1.5</v>
      </c>
      <c r="X49" s="78">
        <v>1</v>
      </c>
      <c r="Y49" s="78">
        <v>37</v>
      </c>
      <c r="Z49" s="90">
        <v>0.268287</v>
      </c>
      <c r="AA49" s="90">
        <v>3.5491190000000001</v>
      </c>
      <c r="AB49" s="78">
        <v>1.45</v>
      </c>
      <c r="AC49" s="78">
        <v>0.76163999999999998</v>
      </c>
      <c r="AD49" s="78">
        <v>52</v>
      </c>
      <c r="AE49" s="78">
        <v>8.3811999999999998</v>
      </c>
      <c r="AF49" s="90">
        <v>1.340992</v>
      </c>
      <c r="AG49" s="91">
        <v>-0.14600770029707194</v>
      </c>
      <c r="AH49" s="78">
        <v>36</v>
      </c>
      <c r="AI49" s="66" t="s">
        <v>17</v>
      </c>
    </row>
    <row r="50" spans="1:35">
      <c r="A50" s="78">
        <v>64</v>
      </c>
      <c r="B50" s="78" t="s">
        <v>178</v>
      </c>
      <c r="D50" s="66" t="s">
        <v>120</v>
      </c>
      <c r="F50" s="78" t="s">
        <v>116</v>
      </c>
      <c r="G50" s="78" t="s">
        <v>121</v>
      </c>
      <c r="H50" s="89"/>
      <c r="I50" s="78" t="s">
        <v>122</v>
      </c>
      <c r="J50" s="78">
        <v>106</v>
      </c>
      <c r="K50" s="78">
        <v>221.5</v>
      </c>
      <c r="L50" s="78">
        <v>115.5</v>
      </c>
      <c r="M50" s="90">
        <v>0.88167938931297707</v>
      </c>
      <c r="N50" s="90">
        <v>87.294989040888822</v>
      </c>
      <c r="O50" s="78">
        <v>0.68</v>
      </c>
      <c r="P50" s="78">
        <v>19.899999999999999</v>
      </c>
      <c r="Q50" s="78">
        <v>11.14</v>
      </c>
      <c r="R50" s="78">
        <v>5.71</v>
      </c>
      <c r="S50" s="78">
        <v>23.4</v>
      </c>
      <c r="T50" s="78">
        <v>22.1</v>
      </c>
      <c r="U50" s="78">
        <v>60</v>
      </c>
      <c r="V50" s="78">
        <v>1.3</v>
      </c>
      <c r="W50" s="78">
        <v>1.4</v>
      </c>
      <c r="X50" s="78">
        <v>1</v>
      </c>
      <c r="Y50" s="78">
        <v>37</v>
      </c>
      <c r="Z50" s="90">
        <v>0.302734</v>
      </c>
      <c r="AA50" s="90">
        <v>3.8865690000000002</v>
      </c>
      <c r="AB50" s="78">
        <v>1.75</v>
      </c>
      <c r="AC50" s="78">
        <v>0.57794000000000001</v>
      </c>
      <c r="AD50" s="78">
        <v>47</v>
      </c>
      <c r="AE50" s="78">
        <v>10.404500000000001</v>
      </c>
      <c r="AF50" s="90">
        <v>1.6647200000000002</v>
      </c>
      <c r="AG50" s="91">
        <v>-0.14770165449554487</v>
      </c>
      <c r="AH50" s="78">
        <v>37</v>
      </c>
      <c r="AI50" s="66" t="s">
        <v>19</v>
      </c>
    </row>
    <row r="51" spans="1:35">
      <c r="A51" s="78">
        <v>5</v>
      </c>
      <c r="B51" s="78" t="s">
        <v>179</v>
      </c>
      <c r="D51" s="66" t="s">
        <v>115</v>
      </c>
      <c r="E51" s="66" t="s">
        <v>51</v>
      </c>
      <c r="F51" s="78" t="s">
        <v>116</v>
      </c>
      <c r="G51" s="78" t="s">
        <v>121</v>
      </c>
      <c r="H51" s="89">
        <v>43928</v>
      </c>
      <c r="I51" s="78" t="s">
        <v>133</v>
      </c>
      <c r="J51" s="78">
        <v>101</v>
      </c>
      <c r="K51" s="78">
        <v>227.5</v>
      </c>
      <c r="L51" s="78">
        <v>126.5</v>
      </c>
      <c r="M51" s="90">
        <v>0.96564885496183206</v>
      </c>
      <c r="N51" s="90">
        <v>95.608797520973468</v>
      </c>
      <c r="O51" s="78">
        <v>0.75</v>
      </c>
      <c r="P51" s="78">
        <v>24.3</v>
      </c>
      <c r="Q51" s="78">
        <v>11.43</v>
      </c>
      <c r="R51" s="78">
        <v>4.46</v>
      </c>
      <c r="S51" s="78">
        <v>23.18</v>
      </c>
      <c r="T51" s="78">
        <v>20.2</v>
      </c>
      <c r="U51" s="78">
        <v>62</v>
      </c>
      <c r="V51" s="78">
        <v>1</v>
      </c>
      <c r="W51" s="78">
        <v>1.1000000000000001</v>
      </c>
      <c r="X51" s="78">
        <v>1</v>
      </c>
      <c r="Y51" s="78">
        <v>30</v>
      </c>
      <c r="Z51" s="90">
        <v>0.36079099999999997</v>
      </c>
      <c r="AA51" s="90">
        <v>4.0134239999999997</v>
      </c>
      <c r="AB51" s="78">
        <v>1.76</v>
      </c>
      <c r="AC51" s="78">
        <v>-0.18435000000000001</v>
      </c>
      <c r="AD51" s="78">
        <v>22</v>
      </c>
      <c r="AE51" s="78">
        <v>6.8468</v>
      </c>
      <c r="AF51" s="90">
        <v>1.095488</v>
      </c>
      <c r="AG51" s="91">
        <v>-0.18001728808333142</v>
      </c>
      <c r="AH51" s="78">
        <v>38</v>
      </c>
      <c r="AI51" s="66" t="s">
        <v>16</v>
      </c>
    </row>
    <row r="52" spans="1:35">
      <c r="A52" s="78">
        <v>17</v>
      </c>
      <c r="B52" s="78" t="s">
        <v>180</v>
      </c>
      <c r="C52" s="78" t="s">
        <v>181</v>
      </c>
      <c r="D52" s="66" t="s">
        <v>120</v>
      </c>
      <c r="E52" s="66" t="s">
        <v>56</v>
      </c>
      <c r="F52" s="78" t="s">
        <v>116</v>
      </c>
      <c r="G52" s="78" t="s">
        <v>121</v>
      </c>
      <c r="H52" s="89">
        <v>43897</v>
      </c>
      <c r="I52" s="78" t="s">
        <v>128</v>
      </c>
      <c r="J52" s="78">
        <v>89.5</v>
      </c>
      <c r="K52" s="78">
        <v>208.5</v>
      </c>
      <c r="L52" s="78">
        <v>119</v>
      </c>
      <c r="M52" s="90">
        <v>0.90839694656488545</v>
      </c>
      <c r="N52" s="90">
        <v>89.94029173909756</v>
      </c>
      <c r="O52" s="78">
        <v>0.64</v>
      </c>
      <c r="P52" s="78">
        <v>18.5</v>
      </c>
      <c r="Q52" s="78">
        <v>11.36</v>
      </c>
      <c r="R52" s="78">
        <v>5.57</v>
      </c>
      <c r="S52" s="78">
        <v>21.89</v>
      </c>
      <c r="T52" s="78">
        <v>23.6</v>
      </c>
      <c r="U52" s="78">
        <v>64</v>
      </c>
      <c r="V52" s="78">
        <v>1.7</v>
      </c>
      <c r="W52" s="78">
        <v>1.2</v>
      </c>
      <c r="X52" s="78">
        <v>1.5</v>
      </c>
      <c r="Y52" s="78">
        <v>34</v>
      </c>
      <c r="Z52" s="90">
        <v>0.30260799999999999</v>
      </c>
      <c r="AA52" s="90">
        <v>3.708596</v>
      </c>
      <c r="AB52" s="78">
        <v>1.78</v>
      </c>
      <c r="AC52" s="78">
        <v>-0.12956000000000001</v>
      </c>
      <c r="AD52" s="78">
        <v>25</v>
      </c>
      <c r="AE52" s="78">
        <v>6.8329000000000004</v>
      </c>
      <c r="AF52" s="90">
        <v>1.093264</v>
      </c>
      <c r="AG52" s="91">
        <v>-0.21188626518256817</v>
      </c>
      <c r="AH52" s="78">
        <v>39</v>
      </c>
      <c r="AI52" s="66" t="s">
        <v>22</v>
      </c>
    </row>
    <row r="53" spans="1:35">
      <c r="A53" s="78">
        <v>75</v>
      </c>
      <c r="B53" s="78" t="s">
        <v>182</v>
      </c>
      <c r="C53" s="78" t="s">
        <v>183</v>
      </c>
      <c r="D53" s="66" t="s">
        <v>120</v>
      </c>
      <c r="E53" s="66" t="s">
        <v>54</v>
      </c>
      <c r="F53" s="78" t="s">
        <v>116</v>
      </c>
      <c r="G53" s="78" t="s">
        <v>121</v>
      </c>
      <c r="H53" s="89">
        <v>43960</v>
      </c>
      <c r="I53" s="78" t="s">
        <v>152</v>
      </c>
      <c r="J53" s="78">
        <v>131.5</v>
      </c>
      <c r="K53" s="78">
        <v>238</v>
      </c>
      <c r="L53" s="78">
        <v>106.5</v>
      </c>
      <c r="M53" s="90">
        <v>0.81297709923664119</v>
      </c>
      <c r="N53" s="90">
        <v>80.492782102637733</v>
      </c>
      <c r="O53" s="78">
        <v>0.62</v>
      </c>
      <c r="P53" s="78">
        <v>16.600000000000001</v>
      </c>
      <c r="Q53" s="78">
        <v>10.97</v>
      </c>
      <c r="R53" s="78">
        <v>5.71</v>
      </c>
      <c r="S53" s="78">
        <v>22.9</v>
      </c>
      <c r="T53" s="78">
        <v>21.3</v>
      </c>
      <c r="U53" s="78">
        <v>62</v>
      </c>
      <c r="V53" s="78">
        <v>2.2000000000000002</v>
      </c>
      <c r="W53" s="78">
        <v>1.1000000000000001</v>
      </c>
      <c r="X53" s="78">
        <v>1.5</v>
      </c>
      <c r="Y53" s="78">
        <v>33</v>
      </c>
      <c r="Z53" s="90">
        <v>0.32206800000000002</v>
      </c>
      <c r="AA53" s="90">
        <v>4.4079620000000004</v>
      </c>
      <c r="AB53" s="78">
        <v>1.85</v>
      </c>
      <c r="AC53" s="78">
        <v>-0.66413</v>
      </c>
      <c r="AD53" s="78">
        <v>7</v>
      </c>
      <c r="AE53" s="78">
        <v>9.6710999999999991</v>
      </c>
      <c r="AF53" s="90">
        <v>1.5473759999999999</v>
      </c>
      <c r="AG53" s="91">
        <v>-0.2252132270146289</v>
      </c>
      <c r="AH53" s="78">
        <v>40</v>
      </c>
      <c r="AI53" s="66" t="s">
        <v>27</v>
      </c>
    </row>
    <row r="54" spans="1:35">
      <c r="A54" s="78">
        <v>57</v>
      </c>
      <c r="B54" s="78" t="s">
        <v>184</v>
      </c>
      <c r="D54" s="66" t="s">
        <v>132</v>
      </c>
      <c r="E54" s="66" t="s">
        <v>49</v>
      </c>
      <c r="F54" s="78" t="s">
        <v>116</v>
      </c>
      <c r="G54" s="78" t="s">
        <v>117</v>
      </c>
      <c r="H54" s="89">
        <v>43953</v>
      </c>
      <c r="I54" s="78" t="s">
        <v>118</v>
      </c>
      <c r="J54" s="78">
        <v>55</v>
      </c>
      <c r="K54" s="78">
        <v>176</v>
      </c>
      <c r="L54" s="78">
        <v>134.82857142857142</v>
      </c>
      <c r="M54" s="90">
        <v>1.0292257360959651</v>
      </c>
      <c r="N54" s="90">
        <v>101.90353822732328</v>
      </c>
      <c r="O54" s="78">
        <v>0.74</v>
      </c>
      <c r="P54" s="78">
        <v>18.8</v>
      </c>
      <c r="Q54" s="78">
        <v>11.25</v>
      </c>
      <c r="R54" s="78">
        <v>6.41</v>
      </c>
      <c r="S54" s="78">
        <v>21.31</v>
      </c>
      <c r="T54" s="78">
        <v>29.8</v>
      </c>
      <c r="U54" s="78">
        <v>64</v>
      </c>
      <c r="V54" s="78">
        <v>3</v>
      </c>
      <c r="W54" s="78">
        <v>2.2000000000000002</v>
      </c>
      <c r="X54" s="78">
        <v>1</v>
      </c>
      <c r="Y54" s="78">
        <v>33.5</v>
      </c>
      <c r="Z54" s="90">
        <v>0.239095</v>
      </c>
      <c r="AA54" s="90">
        <v>3.1473490000000002</v>
      </c>
      <c r="AB54" s="78">
        <v>1.79</v>
      </c>
      <c r="AC54" s="78">
        <v>0.23862</v>
      </c>
      <c r="AD54" s="78">
        <v>38</v>
      </c>
      <c r="AE54" s="78">
        <v>6.4988999999999999</v>
      </c>
      <c r="AF54" s="90">
        <v>1.0398240000000001</v>
      </c>
      <c r="AG54" s="91">
        <v>-0.22603906779979802</v>
      </c>
      <c r="AH54" s="78">
        <v>41</v>
      </c>
      <c r="AI54" s="66" t="s">
        <v>18</v>
      </c>
    </row>
    <row r="55" spans="1:35">
      <c r="A55" s="78">
        <v>20</v>
      </c>
      <c r="B55" s="78" t="s">
        <v>185</v>
      </c>
      <c r="D55" s="66" t="s">
        <v>132</v>
      </c>
      <c r="F55" s="78" t="s">
        <v>116</v>
      </c>
      <c r="G55" s="78" t="s">
        <v>121</v>
      </c>
      <c r="H55" s="89">
        <v>43946</v>
      </c>
      <c r="I55" s="78" t="s">
        <v>133</v>
      </c>
      <c r="J55" s="78">
        <v>101</v>
      </c>
      <c r="K55" s="78">
        <v>244</v>
      </c>
      <c r="L55" s="78">
        <v>143</v>
      </c>
      <c r="M55" s="90">
        <v>1.0916030534351144</v>
      </c>
      <c r="N55" s="90">
        <v>108.07951024110042</v>
      </c>
      <c r="O55" s="78">
        <v>0.73</v>
      </c>
      <c r="P55" s="78">
        <v>24.1</v>
      </c>
      <c r="Q55" s="78">
        <v>11</v>
      </c>
      <c r="R55" s="78">
        <v>5.99</v>
      </c>
      <c r="S55" s="78">
        <v>22.91</v>
      </c>
      <c r="T55" s="78">
        <v>23.7</v>
      </c>
      <c r="U55" s="78">
        <v>62</v>
      </c>
      <c r="V55" s="78">
        <v>2.6</v>
      </c>
      <c r="W55" s="78">
        <v>1.7</v>
      </c>
      <c r="X55" s="78">
        <v>1</v>
      </c>
      <c r="Y55" s="78">
        <v>37.5</v>
      </c>
      <c r="Z55" s="90">
        <v>0.30821900000000002</v>
      </c>
      <c r="AA55" s="90">
        <v>4.2262959999999996</v>
      </c>
      <c r="AB55" s="78">
        <v>1.73</v>
      </c>
      <c r="AC55" s="78">
        <v>-0.25430000000000003</v>
      </c>
      <c r="AD55" s="78">
        <v>18</v>
      </c>
      <c r="AE55" s="78">
        <v>6.7889999999999997</v>
      </c>
      <c r="AF55" s="90">
        <v>1.0862399999999999</v>
      </c>
      <c r="AG55" s="91">
        <v>-0.28584073846501074</v>
      </c>
      <c r="AH55" s="78">
        <v>42</v>
      </c>
      <c r="AI55" s="66" t="s">
        <v>26</v>
      </c>
    </row>
    <row r="56" spans="1:35">
      <c r="A56" s="78">
        <v>50</v>
      </c>
      <c r="B56" s="78" t="s">
        <v>186</v>
      </c>
      <c r="D56" s="66" t="s">
        <v>132</v>
      </c>
      <c r="E56" s="66" t="s">
        <v>49</v>
      </c>
      <c r="F56" s="78" t="s">
        <v>116</v>
      </c>
      <c r="G56" s="78" t="s">
        <v>117</v>
      </c>
      <c r="H56" s="89">
        <v>43939</v>
      </c>
      <c r="I56" s="78" t="s">
        <v>118</v>
      </c>
      <c r="J56" s="78">
        <v>71</v>
      </c>
      <c r="K56" s="78">
        <v>200</v>
      </c>
      <c r="L56" s="78">
        <v>129</v>
      </c>
      <c r="M56" s="90">
        <v>0.98473282442748089</v>
      </c>
      <c r="N56" s="90">
        <v>97.498299448265442</v>
      </c>
      <c r="O56" s="78">
        <v>0.86</v>
      </c>
      <c r="P56" s="78">
        <v>19.399999999999999</v>
      </c>
      <c r="Q56" s="78">
        <v>10.52</v>
      </c>
      <c r="R56" s="78">
        <v>6.27</v>
      </c>
      <c r="S56" s="78">
        <v>21.1</v>
      </c>
      <c r="T56" s="78">
        <v>24.5</v>
      </c>
      <c r="U56" s="78">
        <v>64</v>
      </c>
      <c r="V56" s="78">
        <v>1.2</v>
      </c>
      <c r="W56" s="78">
        <v>1.7</v>
      </c>
      <c r="X56" s="78">
        <v>1</v>
      </c>
      <c r="Y56" s="78">
        <v>33.5</v>
      </c>
      <c r="Z56" s="90">
        <v>0.30477500000000002</v>
      </c>
      <c r="AA56" s="90">
        <v>3.1043560000000001</v>
      </c>
      <c r="AB56" s="78">
        <v>1.55</v>
      </c>
      <c r="AC56" s="78">
        <v>0.69745000000000001</v>
      </c>
      <c r="AD56" s="78">
        <v>51</v>
      </c>
      <c r="AE56" s="78">
        <v>7.4794</v>
      </c>
      <c r="AF56" s="90">
        <v>1.196704</v>
      </c>
      <c r="AG56" s="91">
        <v>-0.46494229571691925</v>
      </c>
      <c r="AH56" s="78">
        <v>43</v>
      </c>
      <c r="AI56" s="66" t="s">
        <v>18</v>
      </c>
    </row>
    <row r="57" spans="1:35">
      <c r="A57" s="78">
        <v>26</v>
      </c>
      <c r="B57" s="78" t="s">
        <v>187</v>
      </c>
      <c r="D57" s="66" t="s">
        <v>120</v>
      </c>
      <c r="F57" s="78" t="s">
        <v>116</v>
      </c>
      <c r="G57" s="78" t="s">
        <v>121</v>
      </c>
      <c r="H57" s="89"/>
      <c r="I57" s="78" t="s">
        <v>122</v>
      </c>
      <c r="J57" s="78">
        <v>117</v>
      </c>
      <c r="K57" s="78">
        <v>270</v>
      </c>
      <c r="L57" s="78">
        <v>153</v>
      </c>
      <c r="M57" s="90">
        <v>1.16793893129771</v>
      </c>
      <c r="N57" s="90">
        <v>115.6375179502683</v>
      </c>
      <c r="O57" s="78">
        <v>0.62</v>
      </c>
      <c r="P57" s="78">
        <v>19.600000000000001</v>
      </c>
      <c r="Q57" s="78">
        <v>10.3</v>
      </c>
      <c r="R57" s="78">
        <v>4.18</v>
      </c>
      <c r="S57" s="78">
        <v>23.01</v>
      </c>
      <c r="T57" s="78">
        <v>25.2</v>
      </c>
      <c r="U57" s="78">
        <v>62</v>
      </c>
      <c r="V57" s="78">
        <v>0.9</v>
      </c>
      <c r="W57" s="78">
        <v>1.7</v>
      </c>
      <c r="X57" s="78">
        <v>1</v>
      </c>
      <c r="Y57" s="78">
        <v>38.5</v>
      </c>
      <c r="Z57" s="90">
        <v>0.34215200000000001</v>
      </c>
      <c r="AA57" s="90">
        <v>4.2293430000000001</v>
      </c>
      <c r="AB57" s="78">
        <v>1.57</v>
      </c>
      <c r="AC57" s="78">
        <v>-0.29076000000000002</v>
      </c>
      <c r="AD57" s="78">
        <v>16</v>
      </c>
      <c r="AE57" s="78">
        <v>6.6698000000000004</v>
      </c>
      <c r="AF57" s="90">
        <v>1.0671680000000001</v>
      </c>
      <c r="AG57" s="91">
        <v>-0.51352476899936161</v>
      </c>
      <c r="AH57" s="78">
        <v>44</v>
      </c>
      <c r="AI57" s="66" t="s">
        <v>17</v>
      </c>
    </row>
    <row r="58" spans="1:35">
      <c r="A58" s="78">
        <v>53</v>
      </c>
      <c r="B58" s="78" t="s">
        <v>188</v>
      </c>
      <c r="D58" s="66" t="s">
        <v>132</v>
      </c>
      <c r="E58" s="66" t="s">
        <v>49</v>
      </c>
      <c r="F58" s="78" t="s">
        <v>116</v>
      </c>
      <c r="G58" s="78" t="s">
        <v>121</v>
      </c>
      <c r="H58" s="89">
        <v>43942</v>
      </c>
      <c r="I58" s="78" t="s">
        <v>133</v>
      </c>
      <c r="J58" s="78">
        <v>78.5</v>
      </c>
      <c r="K58" s="78">
        <v>207.5</v>
      </c>
      <c r="L58" s="78">
        <v>129</v>
      </c>
      <c r="M58" s="90">
        <v>0.98473282442748089</v>
      </c>
      <c r="N58" s="90">
        <v>97.498299448265442</v>
      </c>
      <c r="O58" s="78">
        <v>0.78</v>
      </c>
      <c r="P58" s="78">
        <v>21</v>
      </c>
      <c r="Q58" s="78">
        <v>10.220000000000001</v>
      </c>
      <c r="R58" s="78">
        <v>5.29</v>
      </c>
      <c r="S58" s="78">
        <v>22.28</v>
      </c>
      <c r="T58" s="78">
        <v>27.5</v>
      </c>
      <c r="U58" s="78">
        <v>62</v>
      </c>
      <c r="V58" s="78">
        <v>1</v>
      </c>
      <c r="W58" s="78">
        <v>1.5</v>
      </c>
      <c r="X58" s="78">
        <v>1</v>
      </c>
      <c r="Y58" s="78">
        <v>35</v>
      </c>
      <c r="Z58" s="90">
        <v>0.27958300000000003</v>
      </c>
      <c r="AA58" s="90">
        <v>3.833205</v>
      </c>
      <c r="AB58" s="78">
        <v>1.85</v>
      </c>
      <c r="AC58" s="78">
        <v>0.16642999999999999</v>
      </c>
      <c r="AD58" s="78">
        <v>36</v>
      </c>
      <c r="AE58" s="78">
        <v>6.6475999999999997</v>
      </c>
      <c r="AF58" s="90">
        <v>1.0636159999999999</v>
      </c>
      <c r="AG58" s="91">
        <v>-0.52821429571691891</v>
      </c>
      <c r="AH58" s="78">
        <v>45</v>
      </c>
      <c r="AI58" s="66" t="s">
        <v>18</v>
      </c>
    </row>
    <row r="59" spans="1:35">
      <c r="A59" s="78">
        <v>68</v>
      </c>
      <c r="B59" s="78" t="s">
        <v>189</v>
      </c>
      <c r="D59" s="66" t="s">
        <v>120</v>
      </c>
      <c r="F59" s="78" t="s">
        <v>116</v>
      </c>
      <c r="G59" s="78" t="s">
        <v>121</v>
      </c>
      <c r="H59" s="89"/>
      <c r="I59" s="78" t="s">
        <v>122</v>
      </c>
      <c r="J59" s="78">
        <v>101.5</v>
      </c>
      <c r="K59" s="78">
        <v>238.5</v>
      </c>
      <c r="L59" s="78">
        <v>137</v>
      </c>
      <c r="M59" s="90">
        <v>1.0458015267175573</v>
      </c>
      <c r="N59" s="90">
        <v>103.54470561559974</v>
      </c>
      <c r="O59" s="78">
        <v>0.69</v>
      </c>
      <c r="P59" s="78">
        <v>16</v>
      </c>
      <c r="Q59" s="78">
        <v>10.37</v>
      </c>
      <c r="R59" s="78">
        <v>5.71</v>
      </c>
      <c r="S59" s="78">
        <v>22.74</v>
      </c>
      <c r="T59" s="78">
        <v>23.8</v>
      </c>
      <c r="U59" s="78">
        <v>62</v>
      </c>
      <c r="V59" s="78">
        <v>1.5</v>
      </c>
      <c r="W59" s="78">
        <v>1.2</v>
      </c>
      <c r="X59" s="78">
        <v>1</v>
      </c>
      <c r="Y59" s="78">
        <v>36.5</v>
      </c>
      <c r="Z59" s="90">
        <v>0.26813599999999999</v>
      </c>
      <c r="AA59" s="90">
        <v>3.0762269999999998</v>
      </c>
      <c r="AB59" s="78">
        <v>1.29</v>
      </c>
      <c r="AC59" s="78">
        <v>0.16939000000000001</v>
      </c>
      <c r="AD59" s="78">
        <v>37</v>
      </c>
      <c r="AE59" s="78">
        <v>7.5652999999999997</v>
      </c>
      <c r="AF59" s="90">
        <v>1.210448</v>
      </c>
      <c r="AG59" s="91">
        <v>-0.54323912014440023</v>
      </c>
      <c r="AH59" s="78">
        <v>46</v>
      </c>
      <c r="AI59" s="66" t="s">
        <v>19</v>
      </c>
    </row>
    <row r="60" spans="1:35">
      <c r="A60" s="78">
        <v>51</v>
      </c>
      <c r="B60" s="78" t="s">
        <v>190</v>
      </c>
      <c r="D60" s="66" t="s">
        <v>132</v>
      </c>
      <c r="E60" s="66" t="s">
        <v>47</v>
      </c>
      <c r="F60" s="78" t="s">
        <v>116</v>
      </c>
      <c r="G60" s="78" t="s">
        <v>121</v>
      </c>
      <c r="H60" s="89">
        <v>43941</v>
      </c>
      <c r="I60" s="78" t="s">
        <v>118</v>
      </c>
      <c r="J60" s="78">
        <v>90</v>
      </c>
      <c r="K60" s="78">
        <v>233.5</v>
      </c>
      <c r="L60" s="78">
        <v>143.5</v>
      </c>
      <c r="M60" s="90">
        <v>1.0954198473282444</v>
      </c>
      <c r="N60" s="90">
        <v>108.45741062655885</v>
      </c>
      <c r="O60" s="78">
        <v>0.69</v>
      </c>
      <c r="P60" s="78">
        <v>22.1</v>
      </c>
      <c r="Q60" s="78">
        <v>10.41</v>
      </c>
      <c r="R60" s="78">
        <v>5.29</v>
      </c>
      <c r="S60" s="78">
        <v>21.9</v>
      </c>
      <c r="T60" s="78">
        <v>26</v>
      </c>
      <c r="U60" s="78">
        <v>64</v>
      </c>
      <c r="V60" s="78">
        <v>1</v>
      </c>
      <c r="W60" s="78">
        <v>1.6</v>
      </c>
      <c r="X60" s="78">
        <v>1</v>
      </c>
      <c r="Y60" s="78">
        <v>36</v>
      </c>
      <c r="Z60" s="90">
        <v>0.23890600000000001</v>
      </c>
      <c r="AA60" s="90">
        <v>3.3896730000000002</v>
      </c>
      <c r="AB60" s="78">
        <v>1.45</v>
      </c>
      <c r="AC60" s="78">
        <v>-0.66981999999999997</v>
      </c>
      <c r="AD60" s="78">
        <v>6</v>
      </c>
      <c r="AE60" s="78">
        <v>5.8654000000000002</v>
      </c>
      <c r="AF60" s="90">
        <v>0.93846400000000008</v>
      </c>
      <c r="AG60" s="91">
        <v>-0.55483053999172827</v>
      </c>
      <c r="AH60" s="78">
        <v>47</v>
      </c>
      <c r="AI60" s="66" t="s">
        <v>18</v>
      </c>
    </row>
    <row r="61" spans="1:35">
      <c r="A61" s="78">
        <v>19</v>
      </c>
      <c r="B61" s="78" t="s">
        <v>191</v>
      </c>
      <c r="D61" s="66" t="s">
        <v>132</v>
      </c>
      <c r="F61" s="78" t="s">
        <v>116</v>
      </c>
      <c r="G61" s="78" t="s">
        <v>117</v>
      </c>
      <c r="H61" s="89">
        <v>43942</v>
      </c>
      <c r="I61" s="78" t="s">
        <v>133</v>
      </c>
      <c r="J61" s="78">
        <v>95</v>
      </c>
      <c r="K61" s="78">
        <v>228</v>
      </c>
      <c r="L61" s="78">
        <v>133</v>
      </c>
      <c r="M61" s="90">
        <v>1.0152671755725191</v>
      </c>
      <c r="N61" s="90">
        <v>100.5215025319326</v>
      </c>
      <c r="O61" s="78">
        <v>0.7</v>
      </c>
      <c r="P61" s="78">
        <v>18</v>
      </c>
      <c r="Q61" s="78">
        <v>9.74</v>
      </c>
      <c r="R61" s="78">
        <v>5.29</v>
      </c>
      <c r="S61" s="78">
        <v>21.37</v>
      </c>
      <c r="T61" s="78">
        <v>23.2</v>
      </c>
      <c r="U61" s="78">
        <v>64</v>
      </c>
      <c r="V61" s="78">
        <v>1.3</v>
      </c>
      <c r="W61" s="78">
        <v>1.6</v>
      </c>
      <c r="X61" s="78">
        <v>1</v>
      </c>
      <c r="Y61" s="78">
        <v>31</v>
      </c>
      <c r="Z61" s="90">
        <v>0.32657700000000001</v>
      </c>
      <c r="AA61" s="90">
        <v>3.6935159999999998</v>
      </c>
      <c r="AB61" s="78">
        <v>1.62</v>
      </c>
      <c r="AC61" s="78">
        <v>-0.20923</v>
      </c>
      <c r="AD61" s="78">
        <v>20</v>
      </c>
      <c r="AE61" s="78">
        <v>6.5117000000000003</v>
      </c>
      <c r="AF61" s="90">
        <v>1.0418720000000001</v>
      </c>
      <c r="AG61" s="91">
        <v>-0.71601670793065952</v>
      </c>
      <c r="AH61" s="78">
        <v>48</v>
      </c>
      <c r="AI61" s="66" t="s">
        <v>26</v>
      </c>
    </row>
    <row r="62" spans="1:35">
      <c r="A62" s="78">
        <v>56</v>
      </c>
      <c r="B62" s="78" t="s">
        <v>192</v>
      </c>
      <c r="D62" s="66" t="s">
        <v>132</v>
      </c>
      <c r="E62" s="66" t="s">
        <v>47</v>
      </c>
      <c r="F62" s="78" t="s">
        <v>116</v>
      </c>
      <c r="G62" s="78" t="s">
        <v>117</v>
      </c>
      <c r="H62" s="89">
        <v>43942</v>
      </c>
      <c r="I62" s="78" t="s">
        <v>133</v>
      </c>
      <c r="J62" s="78">
        <v>73</v>
      </c>
      <c r="K62" s="78">
        <v>204</v>
      </c>
      <c r="L62" s="78">
        <v>131</v>
      </c>
      <c r="M62" s="90">
        <v>1</v>
      </c>
      <c r="N62" s="90">
        <v>99.009900990099013</v>
      </c>
      <c r="O62" s="78">
        <v>0.87</v>
      </c>
      <c r="P62" s="78">
        <v>18.5</v>
      </c>
      <c r="Q62" s="78">
        <v>9.5</v>
      </c>
      <c r="R62" s="78">
        <v>5.43</v>
      </c>
      <c r="S62" s="78">
        <v>21.71</v>
      </c>
      <c r="T62" s="78">
        <v>28</v>
      </c>
      <c r="U62" s="78">
        <v>64</v>
      </c>
      <c r="V62" s="78">
        <v>1</v>
      </c>
      <c r="W62" s="78">
        <v>2</v>
      </c>
      <c r="X62" s="78">
        <v>1</v>
      </c>
      <c r="Y62" s="78">
        <v>30.5</v>
      </c>
      <c r="Z62" s="90">
        <v>0.258849</v>
      </c>
      <c r="AA62" s="90">
        <v>3.7313999999999998</v>
      </c>
      <c r="AB62" s="78">
        <v>1.83</v>
      </c>
      <c r="AC62" s="78">
        <v>-0.23061000000000001</v>
      </c>
      <c r="AD62" s="78">
        <v>19</v>
      </c>
      <c r="AE62" s="78">
        <v>6.2172000000000001</v>
      </c>
      <c r="AF62" s="90">
        <v>0.99475200000000008</v>
      </c>
      <c r="AG62" s="91">
        <v>-0.76161350182378929</v>
      </c>
      <c r="AH62" s="78">
        <v>49</v>
      </c>
      <c r="AI62" s="66" t="s">
        <v>18</v>
      </c>
    </row>
    <row r="63" spans="1:35">
      <c r="A63" s="78">
        <v>2</v>
      </c>
      <c r="B63" s="78" t="s">
        <v>193</v>
      </c>
      <c r="D63" s="66" t="s">
        <v>115</v>
      </c>
      <c r="E63" s="66" t="s">
        <v>53</v>
      </c>
      <c r="F63" s="78" t="s">
        <v>116</v>
      </c>
      <c r="G63" s="78" t="s">
        <v>117</v>
      </c>
      <c r="H63" s="89">
        <v>43911</v>
      </c>
      <c r="I63" s="78" t="s">
        <v>118</v>
      </c>
      <c r="J63" s="78">
        <v>99</v>
      </c>
      <c r="K63" s="78">
        <v>226</v>
      </c>
      <c r="L63" s="78">
        <v>127</v>
      </c>
      <c r="M63" s="90">
        <v>0.96946564885496178</v>
      </c>
      <c r="N63" s="90">
        <v>95.986697906431857</v>
      </c>
      <c r="O63" s="78">
        <v>0.52</v>
      </c>
      <c r="P63" s="78">
        <v>16.3</v>
      </c>
      <c r="Q63" s="78">
        <v>9.58</v>
      </c>
      <c r="R63" s="78">
        <v>5.57</v>
      </c>
      <c r="S63" s="78">
        <v>24.51</v>
      </c>
      <c r="T63" s="78">
        <v>23.7</v>
      </c>
      <c r="U63" s="78">
        <v>60</v>
      </c>
      <c r="V63" s="78">
        <v>1.6</v>
      </c>
      <c r="W63" s="78">
        <v>1.1000000000000001</v>
      </c>
      <c r="X63" s="78">
        <v>1</v>
      </c>
      <c r="Y63" s="78">
        <v>35.5</v>
      </c>
      <c r="Z63" s="90">
        <v>0.26880199999999999</v>
      </c>
      <c r="AA63" s="90">
        <v>3.6857609999999998</v>
      </c>
      <c r="AB63" s="78">
        <v>1.63</v>
      </c>
      <c r="AC63" s="78">
        <v>-0.70338000000000001</v>
      </c>
      <c r="AD63" s="78">
        <v>5</v>
      </c>
      <c r="AE63" s="78">
        <v>6.5309999999999997</v>
      </c>
      <c r="AF63" s="90">
        <v>1.0449599999999999</v>
      </c>
      <c r="AG63" s="91">
        <v>-0.77269508961004896</v>
      </c>
      <c r="AH63" s="78">
        <v>50</v>
      </c>
      <c r="AI63" s="66" t="s">
        <v>16</v>
      </c>
    </row>
    <row r="64" spans="1:35">
      <c r="A64" s="78">
        <v>54</v>
      </c>
      <c r="B64" s="78" t="s">
        <v>194</v>
      </c>
      <c r="D64" s="66" t="s">
        <v>132</v>
      </c>
      <c r="E64" s="66" t="s">
        <v>49</v>
      </c>
      <c r="F64" s="78" t="s">
        <v>116</v>
      </c>
      <c r="G64" s="78" t="s">
        <v>121</v>
      </c>
      <c r="H64" s="89">
        <v>43942</v>
      </c>
      <c r="I64" s="78" t="s">
        <v>118</v>
      </c>
      <c r="J64" s="78">
        <v>75</v>
      </c>
      <c r="K64" s="78">
        <v>193</v>
      </c>
      <c r="L64" s="78">
        <v>118</v>
      </c>
      <c r="M64" s="90">
        <v>0.9007633587786259</v>
      </c>
      <c r="N64" s="90">
        <v>89.184490968180782</v>
      </c>
      <c r="O64" s="78">
        <v>0.69</v>
      </c>
      <c r="P64" s="78">
        <v>16.600000000000001</v>
      </c>
      <c r="Q64" s="78">
        <v>8.91</v>
      </c>
      <c r="R64" s="78">
        <v>5.29</v>
      </c>
      <c r="S64" s="78">
        <v>19.670000000000002</v>
      </c>
      <c r="T64" s="78">
        <v>22.6</v>
      </c>
      <c r="U64" s="78">
        <v>70</v>
      </c>
      <c r="V64" s="78">
        <v>1.7</v>
      </c>
      <c r="W64" s="78">
        <v>1.4</v>
      </c>
      <c r="X64" s="78">
        <v>1</v>
      </c>
      <c r="Y64" s="78">
        <v>33</v>
      </c>
      <c r="Z64" s="90">
        <v>0.260739</v>
      </c>
      <c r="AA64" s="90">
        <v>3.7912889999999999</v>
      </c>
      <c r="AB64" s="78">
        <v>1.96</v>
      </c>
      <c r="AC64" s="78">
        <v>0.80593999999999999</v>
      </c>
      <c r="AD64" s="78">
        <v>55</v>
      </c>
      <c r="AE64" s="78">
        <v>7.9787999999999997</v>
      </c>
      <c r="AF64" s="90">
        <v>1.276608</v>
      </c>
      <c r="AG64" s="91">
        <v>-0.86695866212913286</v>
      </c>
      <c r="AH64" s="78">
        <v>51</v>
      </c>
      <c r="AI64" s="66" t="s">
        <v>18</v>
      </c>
    </row>
    <row r="65" spans="1:35">
      <c r="A65" s="78">
        <v>55</v>
      </c>
      <c r="B65" s="78" t="s">
        <v>195</v>
      </c>
      <c r="D65" s="66" t="s">
        <v>132</v>
      </c>
      <c r="E65" s="66" t="s">
        <v>47</v>
      </c>
      <c r="F65" s="78" t="s">
        <v>116</v>
      </c>
      <c r="G65" s="78" t="s">
        <v>117</v>
      </c>
      <c r="H65" s="89">
        <v>43942</v>
      </c>
      <c r="I65" s="78" t="s">
        <v>133</v>
      </c>
      <c r="J65" s="78">
        <v>52.5</v>
      </c>
      <c r="K65" s="78">
        <v>172</v>
      </c>
      <c r="L65" s="78">
        <v>119.5</v>
      </c>
      <c r="M65" s="90">
        <v>0.91221374045801529</v>
      </c>
      <c r="N65" s="90">
        <v>90.318192124555978</v>
      </c>
      <c r="O65" s="78">
        <v>0.78</v>
      </c>
      <c r="P65" s="78">
        <v>16.899999999999999</v>
      </c>
      <c r="Q65" s="78">
        <v>9.02</v>
      </c>
      <c r="R65" s="78">
        <v>5.43</v>
      </c>
      <c r="S65" s="78">
        <v>21.71</v>
      </c>
      <c r="T65" s="78">
        <v>31.4</v>
      </c>
      <c r="U65" s="78">
        <v>64</v>
      </c>
      <c r="V65" s="78">
        <v>1.1000000000000001</v>
      </c>
      <c r="W65" s="78">
        <v>1.7</v>
      </c>
      <c r="X65" s="78">
        <v>1</v>
      </c>
      <c r="Y65" s="78">
        <v>31.5</v>
      </c>
      <c r="Z65" s="90">
        <v>0.240345</v>
      </c>
      <c r="AA65" s="90">
        <v>3.0956160000000001</v>
      </c>
      <c r="AB65" s="78">
        <v>1.8</v>
      </c>
      <c r="AC65" s="78">
        <v>-0.39794000000000002</v>
      </c>
      <c r="AD65" s="78">
        <v>13</v>
      </c>
      <c r="AE65" s="78">
        <v>5.7180999999999997</v>
      </c>
      <c r="AF65" s="90">
        <v>0.91489599999999993</v>
      </c>
      <c r="AG65" s="91">
        <v>-0.95352406670928558</v>
      </c>
      <c r="AH65" s="78">
        <v>52</v>
      </c>
      <c r="AI65" s="66" t="s">
        <v>18</v>
      </c>
    </row>
    <row r="66" spans="1:35">
      <c r="A66" s="78">
        <v>34</v>
      </c>
      <c r="B66" s="78" t="s">
        <v>196</v>
      </c>
      <c r="C66" s="78" t="s">
        <v>197</v>
      </c>
      <c r="D66" s="66" t="s">
        <v>120</v>
      </c>
      <c r="E66" s="66" t="s">
        <v>55</v>
      </c>
      <c r="F66" s="78" t="s">
        <v>116</v>
      </c>
      <c r="G66" s="78" t="s">
        <v>121</v>
      </c>
      <c r="H66" s="89">
        <v>43944</v>
      </c>
      <c r="I66" s="78" t="s">
        <v>128</v>
      </c>
      <c r="J66" s="78">
        <v>96.5</v>
      </c>
      <c r="K66" s="78">
        <v>228</v>
      </c>
      <c r="L66" s="78">
        <v>131.5</v>
      </c>
      <c r="M66" s="90">
        <v>1.0038167938931297</v>
      </c>
      <c r="N66" s="90">
        <v>99.387801375557387</v>
      </c>
      <c r="O66" s="78">
        <v>0.64</v>
      </c>
      <c r="P66" s="78">
        <v>15.2</v>
      </c>
      <c r="Q66" s="78">
        <v>8.76</v>
      </c>
      <c r="R66" s="78">
        <v>5.43</v>
      </c>
      <c r="S66" s="78">
        <v>21.24</v>
      </c>
      <c r="T66" s="78">
        <v>22.5</v>
      </c>
      <c r="U66" s="78">
        <v>64</v>
      </c>
      <c r="V66" s="78">
        <v>1.3</v>
      </c>
      <c r="W66" s="78">
        <v>1.1000000000000001</v>
      </c>
      <c r="X66" s="78">
        <v>1</v>
      </c>
      <c r="Y66" s="78">
        <v>32</v>
      </c>
      <c r="Z66" s="90">
        <v>0.32183600000000001</v>
      </c>
      <c r="AA66" s="90">
        <v>3.8618260000000002</v>
      </c>
      <c r="AB66" s="78">
        <v>1.69</v>
      </c>
      <c r="AC66" s="78">
        <v>0.29814000000000002</v>
      </c>
      <c r="AD66" s="78">
        <v>40</v>
      </c>
      <c r="AE66" s="78">
        <v>7.3268000000000004</v>
      </c>
      <c r="AF66" s="90">
        <v>1.172288</v>
      </c>
      <c r="AG66" s="91">
        <v>-0.96627530335050704</v>
      </c>
      <c r="AH66" s="78">
        <v>53</v>
      </c>
      <c r="AI66" s="66" t="s">
        <v>20</v>
      </c>
    </row>
    <row r="67" spans="1:35">
      <c r="A67" s="78">
        <v>3</v>
      </c>
      <c r="B67" s="78" t="s">
        <v>198</v>
      </c>
      <c r="D67" s="66" t="s">
        <v>115</v>
      </c>
      <c r="E67" s="66" t="s">
        <v>53</v>
      </c>
      <c r="F67" s="78" t="s">
        <v>116</v>
      </c>
      <c r="G67" s="78" t="s">
        <v>121</v>
      </c>
      <c r="H67" s="89">
        <v>43922</v>
      </c>
      <c r="I67" s="78" t="s">
        <v>118</v>
      </c>
      <c r="J67" s="78">
        <v>88.5</v>
      </c>
      <c r="K67" s="78">
        <v>233.5</v>
      </c>
      <c r="L67" s="78">
        <v>145</v>
      </c>
      <c r="M67" s="90">
        <v>1.1068702290076335</v>
      </c>
      <c r="N67" s="90">
        <v>109.59111178293401</v>
      </c>
      <c r="O67" s="78">
        <v>0.51</v>
      </c>
      <c r="P67" s="78">
        <v>16.600000000000001</v>
      </c>
      <c r="Q67" s="78">
        <v>8.68</v>
      </c>
      <c r="R67" s="78">
        <v>5.29</v>
      </c>
      <c r="S67" s="78">
        <v>26.96</v>
      </c>
      <c r="T67" s="78">
        <v>22.8</v>
      </c>
      <c r="U67" s="78">
        <v>56</v>
      </c>
      <c r="V67" s="78">
        <v>1</v>
      </c>
      <c r="W67" s="78">
        <v>1.1000000000000001</v>
      </c>
      <c r="X67" s="78">
        <v>1</v>
      </c>
      <c r="Y67" s="78">
        <v>34</v>
      </c>
      <c r="Z67" s="90">
        <v>0.30762499999999998</v>
      </c>
      <c r="AA67" s="90">
        <v>3.6457220000000001</v>
      </c>
      <c r="AB67" s="78">
        <v>1.56</v>
      </c>
      <c r="AC67" s="78">
        <v>0.36803000000000002</v>
      </c>
      <c r="AD67" s="78">
        <v>42</v>
      </c>
      <c r="AE67" s="78">
        <v>7.0180999999999996</v>
      </c>
      <c r="AF67" s="90">
        <v>1.1228959999999999</v>
      </c>
      <c r="AG67" s="91">
        <v>-1.0028599445718811</v>
      </c>
      <c r="AH67" s="78">
        <v>54</v>
      </c>
      <c r="AI67" s="66" t="s">
        <v>16</v>
      </c>
    </row>
    <row r="68" spans="1:35">
      <c r="A68" s="78">
        <v>62</v>
      </c>
      <c r="B68" s="78" t="s">
        <v>199</v>
      </c>
      <c r="D68" s="66" t="s">
        <v>132</v>
      </c>
      <c r="E68" s="66" t="s">
        <v>49</v>
      </c>
      <c r="F68" s="78" t="s">
        <v>116</v>
      </c>
      <c r="G68" s="78" t="s">
        <v>117</v>
      </c>
      <c r="H68" s="89">
        <v>43954</v>
      </c>
      <c r="I68" s="78" t="s">
        <v>133</v>
      </c>
      <c r="J68" s="78">
        <v>69.5</v>
      </c>
      <c r="K68" s="78">
        <v>173</v>
      </c>
      <c r="L68" s="78">
        <v>103.5</v>
      </c>
      <c r="M68" s="90">
        <v>0.79007633587786263</v>
      </c>
      <c r="N68" s="90">
        <v>78.225379789887384</v>
      </c>
      <c r="O68" s="78">
        <v>0.69</v>
      </c>
      <c r="P68" s="78">
        <v>16.600000000000001</v>
      </c>
      <c r="Q68" s="78">
        <v>8.58</v>
      </c>
      <c r="R68" s="78">
        <v>5.0199999999999996</v>
      </c>
      <c r="S68" s="78">
        <v>19.91</v>
      </c>
      <c r="T68" s="78">
        <v>23.5</v>
      </c>
      <c r="U68" s="78">
        <v>70</v>
      </c>
      <c r="V68" s="78">
        <v>1.2</v>
      </c>
      <c r="W68" s="78">
        <v>1.5</v>
      </c>
      <c r="X68" s="78">
        <v>1</v>
      </c>
      <c r="Y68" s="78">
        <v>30.5</v>
      </c>
      <c r="Z68" s="90">
        <v>0.24362700000000001</v>
      </c>
      <c r="AA68" s="90">
        <v>3.5900810000000001</v>
      </c>
      <c r="AB68" s="78">
        <v>2.08</v>
      </c>
      <c r="AC68" s="78">
        <v>-2.4199999999999998E-3</v>
      </c>
      <c r="AD68" s="78">
        <v>32</v>
      </c>
      <c r="AE68" s="78">
        <v>6.8997999999999999</v>
      </c>
      <c r="AF68" s="90">
        <v>1.1039680000000001</v>
      </c>
      <c r="AG68" s="91">
        <v>-1.0127904178543237</v>
      </c>
      <c r="AH68" s="78">
        <v>55</v>
      </c>
      <c r="AI68" s="66" t="s">
        <v>21</v>
      </c>
    </row>
    <row r="69" spans="1:35">
      <c r="A69" s="78">
        <v>23</v>
      </c>
      <c r="B69" s="78" t="s">
        <v>200</v>
      </c>
      <c r="D69" s="66" t="s">
        <v>120</v>
      </c>
      <c r="F69" s="78" t="s">
        <v>116</v>
      </c>
      <c r="G69" s="78" t="s">
        <v>121</v>
      </c>
      <c r="H69" s="89"/>
      <c r="I69" s="78" t="s">
        <v>122</v>
      </c>
      <c r="J69" s="78">
        <v>80.5</v>
      </c>
      <c r="K69" s="78">
        <v>218.5</v>
      </c>
      <c r="L69" s="78">
        <v>138</v>
      </c>
      <c r="M69" s="90">
        <v>1.0534351145038168</v>
      </c>
      <c r="N69" s="90">
        <v>104.30050638651652</v>
      </c>
      <c r="O69" s="78">
        <v>0.85</v>
      </c>
      <c r="P69" s="78">
        <v>15.8</v>
      </c>
      <c r="Q69" s="78">
        <v>7.86</v>
      </c>
      <c r="R69" s="78">
        <v>6.13</v>
      </c>
      <c r="S69" s="78">
        <v>20.65</v>
      </c>
      <c r="T69" s="78">
        <v>26.1</v>
      </c>
      <c r="U69" s="78">
        <v>64</v>
      </c>
      <c r="V69" s="78">
        <v>1</v>
      </c>
      <c r="W69" s="78">
        <v>1.2</v>
      </c>
      <c r="X69" s="78">
        <v>1</v>
      </c>
      <c r="Y69" s="78">
        <v>35</v>
      </c>
      <c r="Z69" s="90">
        <v>0.35532399999999997</v>
      </c>
      <c r="AA69" s="90">
        <v>4.2226340000000002</v>
      </c>
      <c r="AB69" s="78">
        <v>1.93</v>
      </c>
      <c r="AC69" s="78">
        <v>-0.19547999999999999</v>
      </c>
      <c r="AD69" s="78">
        <v>21</v>
      </c>
      <c r="AE69" s="78">
        <v>6.3045</v>
      </c>
      <c r="AF69" s="90">
        <v>1.0087200000000001</v>
      </c>
      <c r="AG69" s="91">
        <v>-1.2167627231978351</v>
      </c>
      <c r="AH69" s="78">
        <v>56</v>
      </c>
      <c r="AI69" s="66" t="s">
        <v>17</v>
      </c>
    </row>
    <row r="70" spans="1:35">
      <c r="A70" s="78">
        <v>61</v>
      </c>
      <c r="B70" s="78" t="s">
        <v>201</v>
      </c>
      <c r="D70" s="66" t="s">
        <v>132</v>
      </c>
      <c r="E70" s="66" t="s">
        <v>47</v>
      </c>
      <c r="F70" s="78" t="s">
        <v>116</v>
      </c>
      <c r="G70" s="78" t="s">
        <v>121</v>
      </c>
      <c r="H70" s="89">
        <v>43952</v>
      </c>
      <c r="I70" s="78" t="s">
        <v>133</v>
      </c>
      <c r="J70" s="78">
        <v>62</v>
      </c>
      <c r="K70" s="78">
        <v>196</v>
      </c>
      <c r="L70" s="78">
        <v>134</v>
      </c>
      <c r="M70" s="90">
        <v>1.0229007633587786</v>
      </c>
      <c r="N70" s="90">
        <v>101.27730330284936</v>
      </c>
      <c r="O70" s="78">
        <v>0.72</v>
      </c>
      <c r="P70" s="78">
        <v>16.3</v>
      </c>
      <c r="Q70" s="78">
        <v>8.09</v>
      </c>
      <c r="R70" s="78">
        <v>5.15</v>
      </c>
      <c r="S70" s="78">
        <v>22.11</v>
      </c>
      <c r="T70" s="78">
        <v>28.2</v>
      </c>
      <c r="U70" s="78">
        <v>62</v>
      </c>
      <c r="V70" s="78">
        <v>1.1000000000000001</v>
      </c>
      <c r="W70" s="78">
        <v>1.5</v>
      </c>
      <c r="X70" s="78">
        <v>1</v>
      </c>
      <c r="Y70" s="78">
        <v>31</v>
      </c>
      <c r="Z70" s="90">
        <v>0.23039899999999999</v>
      </c>
      <c r="AA70" s="90">
        <v>3.2671570000000001</v>
      </c>
      <c r="AB70" s="78">
        <v>1.67</v>
      </c>
      <c r="AC70" s="78">
        <v>-0.62146000000000001</v>
      </c>
      <c r="AD70" s="78">
        <v>8</v>
      </c>
      <c r="AE70" s="78">
        <v>5.3696000000000002</v>
      </c>
      <c r="AF70" s="90">
        <v>0.85913600000000001</v>
      </c>
      <c r="AG70" s="91">
        <v>-1.2447923109840948</v>
      </c>
      <c r="AH70" s="78">
        <v>57</v>
      </c>
      <c r="AI70" s="66" t="s">
        <v>21</v>
      </c>
    </row>
    <row r="71" spans="1:35">
      <c r="A71" s="78">
        <v>58</v>
      </c>
      <c r="B71" s="78" t="s">
        <v>202</v>
      </c>
      <c r="D71" s="66" t="s">
        <v>132</v>
      </c>
      <c r="E71" s="66" t="s">
        <v>49</v>
      </c>
      <c r="F71" s="78" t="s">
        <v>116</v>
      </c>
      <c r="G71" s="78" t="s">
        <v>121</v>
      </c>
      <c r="H71" s="89">
        <v>43939</v>
      </c>
      <c r="I71" s="78" t="s">
        <v>133</v>
      </c>
      <c r="J71" s="78">
        <v>66.5</v>
      </c>
      <c r="K71" s="78">
        <v>183</v>
      </c>
      <c r="L71" s="78">
        <v>116.5</v>
      </c>
      <c r="M71" s="90">
        <v>0.88931297709923662</v>
      </c>
      <c r="N71" s="90">
        <v>88.0507898118056</v>
      </c>
      <c r="O71" s="78">
        <v>0.74</v>
      </c>
      <c r="P71" s="78">
        <v>14.1</v>
      </c>
      <c r="Q71" s="78">
        <v>7.6</v>
      </c>
      <c r="R71" s="78">
        <v>4.88</v>
      </c>
      <c r="S71" s="78">
        <v>21.79</v>
      </c>
      <c r="T71" s="78">
        <v>24.6</v>
      </c>
      <c r="U71" s="78">
        <v>64</v>
      </c>
      <c r="V71" s="78">
        <v>1.2</v>
      </c>
      <c r="W71" s="78">
        <v>1.4</v>
      </c>
      <c r="X71" s="78">
        <v>1</v>
      </c>
      <c r="Y71" s="78">
        <v>30</v>
      </c>
      <c r="Z71" s="90">
        <v>0.24926100000000001</v>
      </c>
      <c r="AA71" s="90">
        <v>2.7291750000000001</v>
      </c>
      <c r="AB71" s="78">
        <v>1.49</v>
      </c>
      <c r="AC71" s="78">
        <v>-0.53276999999999997</v>
      </c>
      <c r="AD71" s="78">
        <v>11</v>
      </c>
      <c r="AE71" s="78">
        <v>5.9828000000000001</v>
      </c>
      <c r="AF71" s="90">
        <v>0.95724799999999999</v>
      </c>
      <c r="AG71" s="91">
        <v>-1.4366612575489803</v>
      </c>
      <c r="AH71" s="78">
        <v>58</v>
      </c>
      <c r="AI71" s="66" t="s">
        <v>21</v>
      </c>
    </row>
  </sheetData>
  <mergeCells count="9">
    <mergeCell ref="V8:X8"/>
    <mergeCell ref="B27:F27"/>
    <mergeCell ref="B29:F29"/>
    <mergeCell ref="L2:P2"/>
    <mergeCell ref="L3:P3"/>
    <mergeCell ref="K4:S4"/>
    <mergeCell ref="D8:D9"/>
    <mergeCell ref="F8:F9"/>
    <mergeCell ref="G8:G9"/>
  </mergeCells>
  <pageMargins left="0.25" right="0.25" top="0.75" bottom="0.75" header="0.3" footer="0.3"/>
  <pageSetup paperSize="5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3375-462D-6142-BC5F-3046F77B88C3}">
  <dimension ref="A1:Z50"/>
  <sheetViews>
    <sheetView view="pageBreakPreview" zoomScale="60" zoomScaleNormal="100" workbookViewId="0">
      <selection activeCell="O32" sqref="O32"/>
    </sheetView>
  </sheetViews>
  <sheetFormatPr defaultColWidth="10.81640625" defaultRowHeight="15.5"/>
  <cols>
    <col min="1" max="1" width="12.453125" style="1" bestFit="1" customWidth="1"/>
    <col min="2" max="2" width="12.81640625" style="1" bestFit="1" customWidth="1"/>
    <col min="3" max="3" width="12.7265625" style="1" bestFit="1" customWidth="1"/>
    <col min="4" max="4" width="6.54296875" style="1" bestFit="1" customWidth="1"/>
    <col min="5" max="5" width="9" style="1" customWidth="1"/>
    <col min="6" max="6" width="12.453125" style="1" bestFit="1" customWidth="1"/>
    <col min="7" max="7" width="12.81640625" style="1" bestFit="1" customWidth="1"/>
    <col min="8" max="8" width="10.26953125" style="1" bestFit="1" customWidth="1"/>
    <col min="9" max="9" width="7.26953125" style="1" bestFit="1" customWidth="1"/>
    <col min="10" max="10" width="8" style="1" customWidth="1"/>
    <col min="11" max="11" width="12.453125" style="1" bestFit="1" customWidth="1"/>
    <col min="12" max="12" width="18.1796875" style="1" bestFit="1" customWidth="1"/>
    <col min="13" max="13" width="15.453125" style="1" customWidth="1"/>
    <col min="14" max="14" width="6.1796875" style="1" bestFit="1" customWidth="1"/>
    <col min="15" max="15" width="10.81640625" style="1"/>
    <col min="16" max="16" width="12.453125" style="1" customWidth="1"/>
    <col min="17" max="17" width="12.1796875" style="1" bestFit="1" customWidth="1"/>
    <col min="18" max="18" width="8" style="1" bestFit="1" customWidth="1"/>
    <col min="19" max="19" width="10.81640625" style="1"/>
    <col min="20" max="20" width="11.81640625" style="1" customWidth="1"/>
    <col min="21" max="21" width="10.81640625" style="1"/>
    <col min="22" max="22" width="15.453125" style="1" bestFit="1" customWidth="1"/>
    <col min="23" max="23" width="10.81640625" style="1"/>
    <col min="24" max="24" width="12.453125" style="1" bestFit="1" customWidth="1"/>
    <col min="25" max="25" width="12.1796875" style="1" bestFit="1" customWidth="1"/>
    <col min="26" max="26" width="10" style="1" bestFit="1" customWidth="1"/>
    <col min="27" max="16384" width="10.81640625" style="1"/>
  </cols>
  <sheetData>
    <row r="1" spans="1:26" ht="16" thickBot="1"/>
    <row r="2" spans="1:26">
      <c r="A2" s="296" t="s">
        <v>0</v>
      </c>
      <c r="B2" s="296"/>
      <c r="C2" s="296"/>
      <c r="D2" s="296"/>
      <c r="F2" s="290" t="s">
        <v>1</v>
      </c>
      <c r="G2" s="291"/>
      <c r="H2" s="291"/>
      <c r="I2" s="292"/>
      <c r="K2" s="290" t="s">
        <v>2</v>
      </c>
      <c r="L2" s="291"/>
      <c r="M2" s="291"/>
      <c r="N2" s="292"/>
      <c r="P2" s="290" t="s">
        <v>3</v>
      </c>
      <c r="Q2" s="291"/>
      <c r="R2" s="292"/>
      <c r="T2" s="2" t="s">
        <v>4</v>
      </c>
      <c r="U2" s="3"/>
      <c r="V2" s="4"/>
      <c r="X2" s="293" t="s">
        <v>5</v>
      </c>
      <c r="Y2" s="294"/>
      <c r="Z2" s="295"/>
    </row>
    <row r="3" spans="1:26" ht="46.5">
      <c r="A3" s="5" t="s">
        <v>6</v>
      </c>
      <c r="B3" s="5" t="s">
        <v>7</v>
      </c>
      <c r="C3" s="6" t="s">
        <v>8</v>
      </c>
      <c r="D3" s="6" t="s">
        <v>9</v>
      </c>
      <c r="F3" s="7" t="s">
        <v>6</v>
      </c>
      <c r="G3" s="8" t="s">
        <v>10</v>
      </c>
      <c r="H3" s="8" t="s">
        <v>11</v>
      </c>
      <c r="I3" s="9" t="s">
        <v>9</v>
      </c>
      <c r="K3" s="7" t="s">
        <v>6</v>
      </c>
      <c r="L3" s="8" t="s">
        <v>10</v>
      </c>
      <c r="M3" s="8" t="s">
        <v>12</v>
      </c>
      <c r="N3" s="9" t="s">
        <v>9</v>
      </c>
      <c r="P3" s="7" t="s">
        <v>6</v>
      </c>
      <c r="Q3" s="8" t="s">
        <v>10</v>
      </c>
      <c r="R3" s="9" t="s">
        <v>13</v>
      </c>
      <c r="T3" s="7" t="s">
        <v>6</v>
      </c>
      <c r="U3" s="8" t="s">
        <v>10</v>
      </c>
      <c r="V3" s="10" t="s">
        <v>14</v>
      </c>
      <c r="X3" s="7" t="s">
        <v>6</v>
      </c>
      <c r="Y3" s="8" t="s">
        <v>10</v>
      </c>
      <c r="Z3" s="11" t="s">
        <v>15</v>
      </c>
    </row>
    <row r="4" spans="1:26">
      <c r="A4" s="12">
        <v>4</v>
      </c>
      <c r="B4" s="12" t="s">
        <v>16</v>
      </c>
      <c r="C4" s="13">
        <v>1.2862595419847329</v>
      </c>
      <c r="D4" s="14">
        <v>127.35242989947851</v>
      </c>
      <c r="F4" s="12">
        <v>1</v>
      </c>
      <c r="G4" s="103" t="s">
        <v>16</v>
      </c>
      <c r="H4" s="12">
        <v>18.649999999999999</v>
      </c>
      <c r="I4" s="14">
        <v>245.39473684210526</v>
      </c>
      <c r="K4" s="12">
        <v>25</v>
      </c>
      <c r="L4" s="12" t="s">
        <v>17</v>
      </c>
      <c r="M4" s="12">
        <v>6.97</v>
      </c>
      <c r="N4" s="14">
        <v>166.74641148325361</v>
      </c>
      <c r="P4" s="12">
        <v>54</v>
      </c>
      <c r="Q4" s="12" t="s">
        <v>18</v>
      </c>
      <c r="R4" s="15">
        <v>19.670000000000002</v>
      </c>
      <c r="T4" s="12">
        <v>1</v>
      </c>
      <c r="U4" s="12" t="s">
        <v>16</v>
      </c>
      <c r="V4" s="15">
        <v>5.3586</v>
      </c>
      <c r="X4" s="12">
        <v>1</v>
      </c>
      <c r="Y4" s="12" t="s">
        <v>16</v>
      </c>
      <c r="Z4" s="15">
        <v>0.85737600000000003</v>
      </c>
    </row>
    <row r="5" spans="1:26">
      <c r="A5" s="12">
        <v>66</v>
      </c>
      <c r="B5" s="12" t="s">
        <v>19</v>
      </c>
      <c r="C5" s="13">
        <v>1.2137404580152671</v>
      </c>
      <c r="D5" s="14">
        <v>120.17232257576902</v>
      </c>
      <c r="F5" s="12">
        <v>25</v>
      </c>
      <c r="G5" s="104" t="s">
        <v>17</v>
      </c>
      <c r="H5" s="12">
        <v>16.170000000000002</v>
      </c>
      <c r="I5" s="14">
        <v>212.76315789473688</v>
      </c>
      <c r="K5" s="12">
        <v>29</v>
      </c>
      <c r="L5" s="12" t="s">
        <v>17</v>
      </c>
      <c r="M5" s="12">
        <v>6.69</v>
      </c>
      <c r="N5" s="14">
        <v>160.04784688995218</v>
      </c>
      <c r="P5" s="12">
        <v>41</v>
      </c>
      <c r="Q5" s="12" t="s">
        <v>20</v>
      </c>
      <c r="R5" s="15">
        <v>19.84</v>
      </c>
      <c r="T5" s="12">
        <v>61</v>
      </c>
      <c r="U5" s="12" t="s">
        <v>21</v>
      </c>
      <c r="V5" s="15">
        <v>5.3696000000000002</v>
      </c>
      <c r="X5" s="12">
        <v>61</v>
      </c>
      <c r="Y5" s="12" t="s">
        <v>21</v>
      </c>
      <c r="Z5" s="15">
        <v>0.85913600000000001</v>
      </c>
    </row>
    <row r="6" spans="1:26">
      <c r="A6" s="12">
        <v>25</v>
      </c>
      <c r="B6" s="12" t="s">
        <v>17</v>
      </c>
      <c r="C6" s="13">
        <v>1.2022900763358779</v>
      </c>
      <c r="D6" s="14">
        <v>119.03862141939385</v>
      </c>
      <c r="F6" s="12">
        <v>63</v>
      </c>
      <c r="G6" s="103" t="s">
        <v>19</v>
      </c>
      <c r="H6" s="12">
        <v>15.88</v>
      </c>
      <c r="I6" s="14">
        <v>208.94736842105263</v>
      </c>
      <c r="K6" s="12">
        <v>30</v>
      </c>
      <c r="L6" s="12" t="s">
        <v>17</v>
      </c>
      <c r="M6" s="12">
        <v>6.69</v>
      </c>
      <c r="N6" s="14">
        <v>160.04784688995218</v>
      </c>
      <c r="P6" s="12">
        <v>62</v>
      </c>
      <c r="Q6" s="12" t="s">
        <v>21</v>
      </c>
      <c r="R6" s="15">
        <v>19.91</v>
      </c>
      <c r="T6" s="12">
        <v>55</v>
      </c>
      <c r="U6" s="12" t="s">
        <v>18</v>
      </c>
      <c r="V6" s="15">
        <v>5.7180999999999997</v>
      </c>
      <c r="X6" s="12">
        <v>55</v>
      </c>
      <c r="Y6" s="12" t="s">
        <v>18</v>
      </c>
      <c r="Z6" s="15">
        <v>0.91489599999999993</v>
      </c>
    </row>
    <row r="7" spans="1:26">
      <c r="A7" s="12">
        <v>30</v>
      </c>
      <c r="B7" s="12" t="s">
        <v>17</v>
      </c>
      <c r="C7" s="13">
        <v>1.2022900763358779</v>
      </c>
      <c r="D7" s="14">
        <v>119.03862141939385</v>
      </c>
      <c r="F7" s="12">
        <v>65</v>
      </c>
      <c r="G7" s="103" t="s">
        <v>19</v>
      </c>
      <c r="H7" s="12">
        <v>15</v>
      </c>
      <c r="I7" s="14">
        <v>197.36842105263159</v>
      </c>
      <c r="K7" s="12">
        <v>1</v>
      </c>
      <c r="L7" s="12" t="s">
        <v>16</v>
      </c>
      <c r="M7" s="12">
        <v>6.55</v>
      </c>
      <c r="N7" s="14">
        <v>156.69856459330146</v>
      </c>
      <c r="P7" s="12">
        <v>69</v>
      </c>
      <c r="Q7" s="12" t="s">
        <v>19</v>
      </c>
      <c r="R7" s="15">
        <v>20.36</v>
      </c>
      <c r="T7" s="12">
        <v>51</v>
      </c>
      <c r="U7" s="12" t="s">
        <v>18</v>
      </c>
      <c r="V7" s="15">
        <v>5.8654000000000002</v>
      </c>
      <c r="X7" s="12">
        <v>51</v>
      </c>
      <c r="Y7" s="12" t="s">
        <v>18</v>
      </c>
      <c r="Z7" s="15">
        <v>0.93846400000000008</v>
      </c>
    </row>
    <row r="8" spans="1:26">
      <c r="A8" s="12">
        <v>27</v>
      </c>
      <c r="B8" s="12" t="s">
        <v>17</v>
      </c>
      <c r="C8" s="13">
        <v>1.1984732824427482</v>
      </c>
      <c r="D8" s="14">
        <v>118.66072103393546</v>
      </c>
      <c r="F8" s="12">
        <v>72</v>
      </c>
      <c r="G8" s="104" t="s">
        <v>19</v>
      </c>
      <c r="H8" s="12">
        <v>14.86</v>
      </c>
      <c r="I8" s="14">
        <v>195.52631578947367</v>
      </c>
      <c r="K8" s="12">
        <v>15</v>
      </c>
      <c r="L8" s="12" t="s">
        <v>22</v>
      </c>
      <c r="M8" s="12">
        <v>6.41</v>
      </c>
      <c r="N8" s="14">
        <v>153.34928229665073</v>
      </c>
      <c r="P8" s="12">
        <v>70</v>
      </c>
      <c r="Q8" s="12" t="s">
        <v>19</v>
      </c>
      <c r="R8" s="15">
        <v>20.43</v>
      </c>
      <c r="T8" s="12">
        <v>35</v>
      </c>
      <c r="U8" s="12" t="s">
        <v>20</v>
      </c>
      <c r="V8" s="15">
        <v>5.8769999999999998</v>
      </c>
      <c r="X8" s="12">
        <v>35</v>
      </c>
      <c r="Y8" s="12" t="s">
        <v>20</v>
      </c>
      <c r="Z8" s="15">
        <v>0.94031999999999993</v>
      </c>
    </row>
    <row r="9" spans="1:26">
      <c r="A9" s="12">
        <v>41</v>
      </c>
      <c r="B9" s="12" t="s">
        <v>20</v>
      </c>
      <c r="C9" s="13">
        <v>1.1908396946564885</v>
      </c>
      <c r="D9" s="14">
        <v>117.90492026301867</v>
      </c>
      <c r="F9" s="12">
        <v>16</v>
      </c>
      <c r="G9" s="103" t="s">
        <v>22</v>
      </c>
      <c r="H9" s="12">
        <v>14.8</v>
      </c>
      <c r="I9" s="14">
        <v>194.73684210526318</v>
      </c>
      <c r="K9" s="12">
        <v>22</v>
      </c>
      <c r="L9" s="12" t="s">
        <v>17</v>
      </c>
      <c r="M9" s="12">
        <v>6.41</v>
      </c>
      <c r="N9" s="14">
        <v>153.34928229665073</v>
      </c>
      <c r="P9" s="12">
        <v>23</v>
      </c>
      <c r="Q9" s="12" t="s">
        <v>17</v>
      </c>
      <c r="R9" s="15">
        <v>20.65</v>
      </c>
      <c r="T9" s="12">
        <v>58</v>
      </c>
      <c r="U9" s="12" t="s">
        <v>21</v>
      </c>
      <c r="V9" s="15">
        <v>5.9828000000000001</v>
      </c>
      <c r="X9" s="12">
        <v>58</v>
      </c>
      <c r="Y9" s="12" t="s">
        <v>21</v>
      </c>
      <c r="Z9" s="15">
        <v>0.95724799999999999</v>
      </c>
    </row>
    <row r="10" spans="1:26">
      <c r="A10" s="12">
        <v>29</v>
      </c>
      <c r="B10" s="12" t="s">
        <v>17</v>
      </c>
      <c r="C10" s="13">
        <v>1.1870229007633588</v>
      </c>
      <c r="D10" s="14">
        <v>117.52701987756026</v>
      </c>
      <c r="F10" s="12">
        <v>29</v>
      </c>
      <c r="G10" s="103" t="s">
        <v>17</v>
      </c>
      <c r="H10" s="12">
        <v>14.71</v>
      </c>
      <c r="I10" s="14">
        <v>193.5526315789474</v>
      </c>
      <c r="K10" s="12">
        <v>57</v>
      </c>
      <c r="L10" s="12" t="s">
        <v>18</v>
      </c>
      <c r="M10" s="12">
        <v>6.41</v>
      </c>
      <c r="N10" s="14">
        <v>153.34928229665073</v>
      </c>
      <c r="P10" s="12">
        <v>39</v>
      </c>
      <c r="Q10" s="12" t="s">
        <v>20</v>
      </c>
      <c r="R10" s="15">
        <v>20.66</v>
      </c>
      <c r="T10" s="12">
        <v>8</v>
      </c>
      <c r="U10" s="12" t="s">
        <v>16</v>
      </c>
      <c r="V10" s="15">
        <v>5.9983000000000004</v>
      </c>
      <c r="X10" s="12">
        <v>8</v>
      </c>
      <c r="Y10" s="12" t="s">
        <v>16</v>
      </c>
      <c r="Z10" s="15">
        <v>0.95972800000000014</v>
      </c>
    </row>
    <row r="11" spans="1:26">
      <c r="A11" s="12">
        <v>26</v>
      </c>
      <c r="B11" s="12" t="s">
        <v>17</v>
      </c>
      <c r="C11" s="13">
        <v>1.16793893129771</v>
      </c>
      <c r="D11" s="14">
        <v>115.6375179502683</v>
      </c>
      <c r="F11" s="12">
        <v>66</v>
      </c>
      <c r="G11" s="104" t="s">
        <v>19</v>
      </c>
      <c r="H11" s="12">
        <v>14.6</v>
      </c>
      <c r="I11" s="14">
        <v>192.10526315789474</v>
      </c>
      <c r="K11" s="12">
        <v>50</v>
      </c>
      <c r="L11" s="12" t="s">
        <v>18</v>
      </c>
      <c r="M11" s="12">
        <v>6.27</v>
      </c>
      <c r="N11" s="14">
        <v>150</v>
      </c>
      <c r="P11" s="12">
        <v>8</v>
      </c>
      <c r="Q11" s="12" t="s">
        <v>16</v>
      </c>
      <c r="R11" s="15">
        <v>20.78</v>
      </c>
      <c r="T11" s="12">
        <v>43</v>
      </c>
      <c r="U11" s="12" t="s">
        <v>23</v>
      </c>
      <c r="V11" s="15">
        <v>6.0217999999999998</v>
      </c>
      <c r="X11" s="12">
        <v>43</v>
      </c>
      <c r="Y11" s="12" t="s">
        <v>23</v>
      </c>
      <c r="Z11" s="15">
        <v>0.96348800000000001</v>
      </c>
    </row>
    <row r="12" spans="1:26">
      <c r="A12" s="12">
        <v>40</v>
      </c>
      <c r="B12" s="12" t="s">
        <v>20</v>
      </c>
      <c r="C12" s="13">
        <v>1.1564885496183206</v>
      </c>
      <c r="D12" s="14">
        <v>114.50381679389312</v>
      </c>
      <c r="F12" s="12">
        <v>9</v>
      </c>
      <c r="G12" s="103" t="s">
        <v>16</v>
      </c>
      <c r="H12" s="12">
        <v>14.44</v>
      </c>
      <c r="I12" s="14">
        <v>190</v>
      </c>
      <c r="K12" s="12">
        <v>9</v>
      </c>
      <c r="L12" s="12" t="s">
        <v>16</v>
      </c>
      <c r="M12" s="12">
        <v>6.13</v>
      </c>
      <c r="N12" s="14">
        <v>146.6507177033493</v>
      </c>
      <c r="P12" s="12">
        <v>43</v>
      </c>
      <c r="Q12" s="12" t="s">
        <v>23</v>
      </c>
      <c r="R12" s="15">
        <v>21.03</v>
      </c>
      <c r="T12" s="12">
        <v>40</v>
      </c>
      <c r="U12" s="12" t="s">
        <v>20</v>
      </c>
      <c r="V12" s="15">
        <v>6.1703000000000001</v>
      </c>
      <c r="X12" s="12">
        <v>40</v>
      </c>
      <c r="Y12" s="12" t="s">
        <v>20</v>
      </c>
      <c r="Z12" s="15">
        <v>0.98724800000000001</v>
      </c>
    </row>
    <row r="13" spans="1:26">
      <c r="A13" s="12">
        <v>16</v>
      </c>
      <c r="B13" s="12" t="s">
        <v>22</v>
      </c>
      <c r="C13" s="13">
        <v>1.1412213740458015</v>
      </c>
      <c r="D13" s="14">
        <v>112.99221525205955</v>
      </c>
      <c r="F13" s="12">
        <v>30</v>
      </c>
      <c r="G13" s="104" t="s">
        <v>17</v>
      </c>
      <c r="H13" s="12">
        <v>14.41</v>
      </c>
      <c r="I13" s="14">
        <v>189.60526315789474</v>
      </c>
      <c r="K13" s="12">
        <v>46</v>
      </c>
      <c r="L13" s="12" t="s">
        <v>24</v>
      </c>
      <c r="M13" s="12">
        <v>6.13</v>
      </c>
      <c r="N13" s="14">
        <v>146.6507177033493</v>
      </c>
      <c r="P13" s="12">
        <v>50</v>
      </c>
      <c r="Q13" s="12" t="s">
        <v>18</v>
      </c>
      <c r="R13" s="15">
        <v>21.1</v>
      </c>
      <c r="T13" s="12">
        <v>56</v>
      </c>
      <c r="U13" s="12" t="s">
        <v>18</v>
      </c>
      <c r="V13" s="15">
        <v>6.2172000000000001</v>
      </c>
      <c r="X13" s="12">
        <v>56</v>
      </c>
      <c r="Y13" s="12" t="s">
        <v>18</v>
      </c>
      <c r="Z13" s="15">
        <v>0.99475200000000008</v>
      </c>
    </row>
    <row r="14" spans="1:26">
      <c r="A14" s="12">
        <v>35</v>
      </c>
      <c r="B14" s="12" t="s">
        <v>20</v>
      </c>
      <c r="C14" s="13">
        <v>1.133587786259542</v>
      </c>
      <c r="D14" s="14">
        <v>112.23641448114276</v>
      </c>
      <c r="F14" s="12">
        <v>31</v>
      </c>
      <c r="G14" s="104" t="s">
        <v>17</v>
      </c>
      <c r="H14" s="12">
        <v>14.01</v>
      </c>
      <c r="I14" s="14">
        <v>184.34210526315792</v>
      </c>
      <c r="K14" s="12">
        <v>39</v>
      </c>
      <c r="L14" s="12" t="s">
        <v>20</v>
      </c>
      <c r="M14" s="12">
        <v>6.13</v>
      </c>
      <c r="N14" s="14">
        <v>146.6507177033493</v>
      </c>
      <c r="P14" s="12">
        <v>35</v>
      </c>
      <c r="Q14" s="12" t="s">
        <v>20</v>
      </c>
      <c r="R14" s="15">
        <v>21.23</v>
      </c>
      <c r="T14" s="12">
        <v>66</v>
      </c>
      <c r="U14" s="12" t="s">
        <v>19</v>
      </c>
      <c r="V14" s="15">
        <v>6.2507000000000001</v>
      </c>
      <c r="X14" s="12">
        <v>66</v>
      </c>
      <c r="Y14" s="12" t="s">
        <v>19</v>
      </c>
      <c r="Z14" s="15">
        <v>1.0001120000000001</v>
      </c>
    </row>
    <row r="15" spans="1:26">
      <c r="A15" s="12">
        <v>31</v>
      </c>
      <c r="B15" s="12" t="s">
        <v>17</v>
      </c>
      <c r="C15" s="13">
        <v>1.1221374045801527</v>
      </c>
      <c r="D15" s="14">
        <v>111.10271332476759</v>
      </c>
      <c r="F15" s="12">
        <v>36</v>
      </c>
      <c r="G15" s="103" t="s">
        <v>20</v>
      </c>
      <c r="H15" s="12">
        <v>13.9</v>
      </c>
      <c r="I15" s="14">
        <v>182.89473684210526</v>
      </c>
      <c r="K15" s="12">
        <v>23</v>
      </c>
      <c r="L15" s="12" t="s">
        <v>17</v>
      </c>
      <c r="M15" s="12">
        <v>6.13</v>
      </c>
      <c r="N15" s="14">
        <v>146.6507177033493</v>
      </c>
      <c r="P15" s="12">
        <v>34</v>
      </c>
      <c r="Q15" s="12" t="s">
        <v>20</v>
      </c>
      <c r="R15" s="15">
        <v>21.24</v>
      </c>
      <c r="T15" s="12">
        <v>23</v>
      </c>
      <c r="U15" s="12" t="s">
        <v>17</v>
      </c>
      <c r="V15" s="15">
        <v>6.3045</v>
      </c>
      <c r="X15" s="12">
        <v>23</v>
      </c>
      <c r="Y15" s="12" t="s">
        <v>17</v>
      </c>
      <c r="Z15" s="15">
        <v>1.0087200000000001</v>
      </c>
    </row>
    <row r="16" spans="1:26">
      <c r="A16" s="12">
        <v>3</v>
      </c>
      <c r="B16" s="12" t="s">
        <v>16</v>
      </c>
      <c r="C16" s="13">
        <v>1.1068702290076335</v>
      </c>
      <c r="D16" s="14">
        <v>109.59111178293401</v>
      </c>
      <c r="F16" s="12">
        <v>41</v>
      </c>
      <c r="G16" s="103" t="s">
        <v>20</v>
      </c>
      <c r="H16" s="12">
        <v>13.73</v>
      </c>
      <c r="I16" s="14">
        <v>180.65789473684214</v>
      </c>
      <c r="K16" s="12">
        <v>72</v>
      </c>
      <c r="L16" s="12" t="s">
        <v>19</v>
      </c>
      <c r="M16" s="12">
        <v>5.99</v>
      </c>
      <c r="N16" s="14">
        <v>143.30143540669857</v>
      </c>
      <c r="P16" s="12">
        <v>57</v>
      </c>
      <c r="Q16" s="12" t="s">
        <v>18</v>
      </c>
      <c r="R16" s="15">
        <v>21.31</v>
      </c>
      <c r="T16" s="12">
        <v>33</v>
      </c>
      <c r="U16" s="12" t="s">
        <v>25</v>
      </c>
      <c r="V16" s="15">
        <v>6.3540999999999999</v>
      </c>
      <c r="X16" s="12">
        <v>33</v>
      </c>
      <c r="Y16" s="12" t="s">
        <v>25</v>
      </c>
      <c r="Z16" s="15">
        <v>1.016656</v>
      </c>
    </row>
    <row r="17" spans="1:26">
      <c r="A17" s="12">
        <v>51</v>
      </c>
      <c r="B17" s="12" t="s">
        <v>18</v>
      </c>
      <c r="C17" s="13">
        <v>1.0954198473282444</v>
      </c>
      <c r="D17" s="14">
        <v>108.45741062655885</v>
      </c>
      <c r="F17" s="12">
        <v>15</v>
      </c>
      <c r="G17" s="103" t="s">
        <v>22</v>
      </c>
      <c r="H17" s="12">
        <v>13.62</v>
      </c>
      <c r="I17" s="14">
        <v>179.21052631578945</v>
      </c>
      <c r="K17" s="12">
        <v>42</v>
      </c>
      <c r="L17" s="12" t="s">
        <v>20</v>
      </c>
      <c r="M17" s="12">
        <v>5.99</v>
      </c>
      <c r="N17" s="14">
        <v>143.30143540669857</v>
      </c>
      <c r="P17" s="12">
        <v>19</v>
      </c>
      <c r="Q17" s="12" t="s">
        <v>26</v>
      </c>
      <c r="R17" s="15">
        <v>21.37</v>
      </c>
      <c r="T17" s="12">
        <v>41</v>
      </c>
      <c r="U17" s="12" t="s">
        <v>20</v>
      </c>
      <c r="V17" s="15">
        <v>6.3657000000000004</v>
      </c>
      <c r="X17" s="12">
        <v>41</v>
      </c>
      <c r="Y17" s="12" t="s">
        <v>20</v>
      </c>
      <c r="Z17" s="15">
        <v>1.0185120000000001</v>
      </c>
    </row>
    <row r="18" spans="1:26">
      <c r="A18" s="12">
        <v>20</v>
      </c>
      <c r="B18" s="12" t="s">
        <v>26</v>
      </c>
      <c r="C18" s="13">
        <v>1.0916030534351144</v>
      </c>
      <c r="D18" s="14">
        <v>108.07951024110042</v>
      </c>
      <c r="F18" s="12">
        <v>67</v>
      </c>
      <c r="G18" s="103" t="s">
        <v>19</v>
      </c>
      <c r="H18" s="12">
        <v>13.56</v>
      </c>
      <c r="I18" s="14">
        <v>178.42105263157896</v>
      </c>
      <c r="K18" s="12">
        <v>74</v>
      </c>
      <c r="L18" s="12" t="s">
        <v>27</v>
      </c>
      <c r="M18" s="12">
        <v>5.99</v>
      </c>
      <c r="N18" s="14">
        <v>143.30143540669857</v>
      </c>
      <c r="P18" s="12">
        <v>44</v>
      </c>
      <c r="Q18" s="12" t="s">
        <v>28</v>
      </c>
      <c r="R18" s="15">
        <v>21.49</v>
      </c>
      <c r="T18" s="12">
        <v>57</v>
      </c>
      <c r="U18" s="12" t="s">
        <v>18</v>
      </c>
      <c r="V18" s="15">
        <v>6.4988999999999999</v>
      </c>
      <c r="X18" s="12">
        <v>57</v>
      </c>
      <c r="Y18" s="12" t="s">
        <v>18</v>
      </c>
      <c r="Z18" s="15">
        <v>1.0398240000000001</v>
      </c>
    </row>
    <row r="19" spans="1:26">
      <c r="A19" s="12">
        <v>22</v>
      </c>
      <c r="B19" s="12" t="s">
        <v>17</v>
      </c>
      <c r="C19" s="13">
        <v>1.0877862595419847</v>
      </c>
      <c r="D19" s="14">
        <v>107.70160985564206</v>
      </c>
      <c r="F19" s="12">
        <v>46</v>
      </c>
      <c r="G19" s="104" t="s">
        <v>24</v>
      </c>
      <c r="H19" s="12">
        <v>13.3</v>
      </c>
      <c r="I19" s="14">
        <v>175.00000000000003</v>
      </c>
      <c r="K19" s="12">
        <v>27</v>
      </c>
      <c r="L19" s="12" t="s">
        <v>17</v>
      </c>
      <c r="M19" s="12">
        <v>5.99</v>
      </c>
      <c r="N19" s="14">
        <v>143.30143540669857</v>
      </c>
      <c r="P19" s="12">
        <v>27</v>
      </c>
      <c r="Q19" s="12" t="s">
        <v>17</v>
      </c>
      <c r="R19" s="15">
        <v>21.56</v>
      </c>
      <c r="T19" s="12">
        <v>19</v>
      </c>
      <c r="U19" s="12" t="s">
        <v>26</v>
      </c>
      <c r="V19" s="15">
        <v>6.5117000000000003</v>
      </c>
      <c r="X19" s="12">
        <v>19</v>
      </c>
      <c r="Y19" s="12" t="s">
        <v>26</v>
      </c>
      <c r="Z19" s="15">
        <v>1.0418720000000001</v>
      </c>
    </row>
    <row r="20" spans="1:26">
      <c r="A20" s="12">
        <v>33</v>
      </c>
      <c r="B20" s="12" t="s">
        <v>25</v>
      </c>
      <c r="C20" s="13">
        <v>1.0877862595419847</v>
      </c>
      <c r="D20" s="14">
        <v>107.70160985564206</v>
      </c>
      <c r="F20" s="12">
        <v>21</v>
      </c>
      <c r="G20" s="103" t="s">
        <v>26</v>
      </c>
      <c r="H20" s="12">
        <v>13.04</v>
      </c>
      <c r="I20" s="14">
        <v>171.57894736842104</v>
      </c>
      <c r="K20" s="12">
        <v>20</v>
      </c>
      <c r="L20" s="12" t="s">
        <v>26</v>
      </c>
      <c r="M20" s="12">
        <v>5.99</v>
      </c>
      <c r="N20" s="14">
        <v>143.30143540669857</v>
      </c>
      <c r="P20" s="12">
        <v>4</v>
      </c>
      <c r="Q20" s="12" t="s">
        <v>16</v>
      </c>
      <c r="R20" s="15">
        <v>21.59</v>
      </c>
      <c r="T20" s="12">
        <v>31</v>
      </c>
      <c r="U20" s="12" t="s">
        <v>17</v>
      </c>
      <c r="V20" s="15">
        <v>6.5282</v>
      </c>
      <c r="X20" s="12">
        <v>31</v>
      </c>
      <c r="Y20" s="12" t="s">
        <v>17</v>
      </c>
      <c r="Z20" s="16">
        <v>1.0445120000000001</v>
      </c>
    </row>
    <row r="21" spans="1:26">
      <c r="A21" s="17"/>
      <c r="C21" s="18"/>
      <c r="D21" s="18"/>
      <c r="F21" s="19"/>
      <c r="G21" s="20"/>
      <c r="K21" s="19"/>
      <c r="P21" s="19"/>
      <c r="R21" s="21"/>
      <c r="T21" s="19"/>
      <c r="X21" s="19"/>
    </row>
    <row r="22" spans="1:26">
      <c r="A22" s="17"/>
      <c r="C22" s="18"/>
      <c r="D22" s="18"/>
      <c r="F22" s="19"/>
      <c r="G22" s="20"/>
      <c r="K22" s="19"/>
      <c r="P22" s="19"/>
      <c r="R22" s="21"/>
      <c r="T22" s="19"/>
      <c r="X22" s="19"/>
    </row>
    <row r="23" spans="1:26">
      <c r="A23" s="17"/>
      <c r="C23" s="18"/>
      <c r="D23" s="18"/>
      <c r="F23" s="19"/>
      <c r="G23" s="20"/>
      <c r="K23" s="19"/>
      <c r="P23" s="19"/>
      <c r="R23" s="21"/>
      <c r="T23" s="19"/>
    </row>
    <row r="24" spans="1:26" ht="16" thickBot="1">
      <c r="F24" s="19"/>
    </row>
    <row r="25" spans="1:26" ht="16" thickBot="1">
      <c r="A25" s="293" t="s">
        <v>29</v>
      </c>
      <c r="B25" s="294"/>
      <c r="C25" s="294"/>
      <c r="D25" s="295"/>
      <c r="F25" s="293" t="s">
        <v>30</v>
      </c>
      <c r="G25" s="294"/>
      <c r="H25" s="294"/>
      <c r="I25" s="295"/>
    </row>
    <row r="26" spans="1:26" ht="16" thickBot="1">
      <c r="A26" s="22" t="s">
        <v>6</v>
      </c>
      <c r="B26" s="23" t="s">
        <v>7</v>
      </c>
      <c r="C26" s="23" t="s">
        <v>31</v>
      </c>
      <c r="D26" s="24" t="s">
        <v>9</v>
      </c>
      <c r="F26" s="25" t="s">
        <v>6</v>
      </c>
      <c r="G26" s="26" t="s">
        <v>7</v>
      </c>
      <c r="H26" s="26" t="s">
        <v>32</v>
      </c>
      <c r="I26" s="27" t="s">
        <v>9</v>
      </c>
    </row>
    <row r="27" spans="1:26">
      <c r="A27" s="28">
        <v>22</v>
      </c>
      <c r="B27" s="29" t="s">
        <v>17</v>
      </c>
      <c r="C27" s="29">
        <v>42.5</v>
      </c>
      <c r="D27" s="30">
        <v>151.78571428571428</v>
      </c>
      <c r="E27" s="31"/>
      <c r="F27" s="32">
        <v>62</v>
      </c>
      <c r="G27" s="29" t="s">
        <v>21</v>
      </c>
      <c r="H27" s="29">
        <v>2.08</v>
      </c>
      <c r="I27" s="33">
        <v>161.24031007751938</v>
      </c>
    </row>
    <row r="28" spans="1:26">
      <c r="A28" s="34">
        <v>25</v>
      </c>
      <c r="B28" s="35" t="s">
        <v>17</v>
      </c>
      <c r="C28" s="35">
        <v>42</v>
      </c>
      <c r="D28" s="30">
        <v>150</v>
      </c>
      <c r="E28" s="31"/>
      <c r="F28" s="36">
        <v>44</v>
      </c>
      <c r="G28" s="35" t="s">
        <v>28</v>
      </c>
      <c r="H28" s="35">
        <v>2.0499999999999998</v>
      </c>
      <c r="I28" s="16">
        <v>158.91472868217051</v>
      </c>
    </row>
    <row r="29" spans="1:26">
      <c r="A29" s="34">
        <v>27</v>
      </c>
      <c r="B29" s="35" t="s">
        <v>17</v>
      </c>
      <c r="C29" s="35">
        <v>39.5</v>
      </c>
      <c r="D29" s="30">
        <v>141.07142857142858</v>
      </c>
      <c r="E29" s="31"/>
      <c r="F29" s="36">
        <v>63</v>
      </c>
      <c r="G29" s="35" t="s">
        <v>19</v>
      </c>
      <c r="H29" s="35">
        <v>1.98</v>
      </c>
      <c r="I29" s="16">
        <v>153.48837209302323</v>
      </c>
    </row>
    <row r="30" spans="1:26">
      <c r="A30" s="34">
        <v>26</v>
      </c>
      <c r="B30" s="35" t="s">
        <v>17</v>
      </c>
      <c r="C30" s="35">
        <v>38.5</v>
      </c>
      <c r="D30" s="30">
        <v>137.5</v>
      </c>
      <c r="E30" s="31"/>
      <c r="F30" s="36">
        <v>43</v>
      </c>
      <c r="G30" s="35" t="s">
        <v>23</v>
      </c>
      <c r="H30" s="35">
        <v>1.97</v>
      </c>
      <c r="I30" s="16">
        <v>152.71317829457365</v>
      </c>
    </row>
    <row r="31" spans="1:26">
      <c r="A31" s="34">
        <v>29</v>
      </c>
      <c r="B31" s="35" t="s">
        <v>17</v>
      </c>
      <c r="C31" s="35">
        <v>38</v>
      </c>
      <c r="D31" s="30">
        <v>135.71428571428572</v>
      </c>
      <c r="E31" s="31"/>
      <c r="F31" s="36">
        <v>54</v>
      </c>
      <c r="G31" s="35" t="s">
        <v>18</v>
      </c>
      <c r="H31" s="35">
        <v>1.96</v>
      </c>
      <c r="I31" s="16">
        <v>151.93798449612405</v>
      </c>
    </row>
    <row r="32" spans="1:26">
      <c r="A32" s="34">
        <v>20</v>
      </c>
      <c r="B32" s="35" t="s">
        <v>26</v>
      </c>
      <c r="C32" s="35">
        <v>37.5</v>
      </c>
      <c r="D32" s="30">
        <v>133.92857142857142</v>
      </c>
      <c r="E32" s="31"/>
      <c r="F32" s="36">
        <v>23</v>
      </c>
      <c r="G32" s="35" t="s">
        <v>17</v>
      </c>
      <c r="H32" s="35">
        <v>1.93</v>
      </c>
      <c r="I32" s="16">
        <v>149.6124031007752</v>
      </c>
    </row>
    <row r="33" spans="1:14">
      <c r="A33" s="34">
        <v>69</v>
      </c>
      <c r="B33" s="35" t="s">
        <v>19</v>
      </c>
      <c r="C33" s="35">
        <v>37.5</v>
      </c>
      <c r="D33" s="30">
        <v>133.92857142857142</v>
      </c>
      <c r="E33" s="31"/>
      <c r="F33" s="36">
        <v>53</v>
      </c>
      <c r="G33" s="35" t="s">
        <v>18</v>
      </c>
      <c r="H33" s="35">
        <v>1.85</v>
      </c>
      <c r="I33" s="16">
        <v>143.41085271317831</v>
      </c>
    </row>
    <row r="34" spans="1:14">
      <c r="A34" s="34">
        <v>31</v>
      </c>
      <c r="B34" s="35" t="s">
        <v>17</v>
      </c>
      <c r="C34" s="35">
        <v>37</v>
      </c>
      <c r="D34" s="30">
        <v>132.14285714285714</v>
      </c>
      <c r="E34" s="31"/>
      <c r="F34" s="36">
        <v>75</v>
      </c>
      <c r="G34" s="35" t="s">
        <v>27</v>
      </c>
      <c r="H34" s="35">
        <v>1.85</v>
      </c>
      <c r="I34" s="16">
        <v>143.41085271317831</v>
      </c>
    </row>
    <row r="35" spans="1:14">
      <c r="A35" s="34">
        <v>30</v>
      </c>
      <c r="B35" s="35" t="s">
        <v>17</v>
      </c>
      <c r="C35" s="35">
        <v>37</v>
      </c>
      <c r="D35" s="30">
        <v>132.14285714285714</v>
      </c>
      <c r="E35" s="31"/>
      <c r="F35" s="36">
        <v>42</v>
      </c>
      <c r="G35" s="35" t="s">
        <v>20</v>
      </c>
      <c r="H35" s="35">
        <v>1.85</v>
      </c>
      <c r="I35" s="16">
        <v>143.41085271317831</v>
      </c>
    </row>
    <row r="36" spans="1:14">
      <c r="A36" s="34">
        <v>28</v>
      </c>
      <c r="B36" s="35" t="s">
        <v>17</v>
      </c>
      <c r="C36" s="35">
        <v>37</v>
      </c>
      <c r="D36" s="30">
        <v>132.14285714285714</v>
      </c>
      <c r="E36" s="31"/>
      <c r="F36" s="36">
        <v>72</v>
      </c>
      <c r="G36" s="35" t="s">
        <v>19</v>
      </c>
      <c r="H36" s="35">
        <v>1.84</v>
      </c>
      <c r="I36" s="16">
        <v>142.63565891472868</v>
      </c>
    </row>
    <row r="37" spans="1:14">
      <c r="A37" s="34">
        <v>64</v>
      </c>
      <c r="B37" s="35" t="s">
        <v>19</v>
      </c>
      <c r="C37" s="35">
        <v>37</v>
      </c>
      <c r="D37" s="30">
        <v>132.14285714285714</v>
      </c>
      <c r="E37" s="31"/>
      <c r="F37" s="36">
        <v>27</v>
      </c>
      <c r="G37" s="35" t="s">
        <v>17</v>
      </c>
      <c r="H37" s="35">
        <v>1.83</v>
      </c>
      <c r="I37" s="16">
        <v>141.86046511627907</v>
      </c>
    </row>
    <row r="38" spans="1:14">
      <c r="A38" s="34">
        <v>66</v>
      </c>
      <c r="B38" s="35" t="s">
        <v>19</v>
      </c>
      <c r="C38" s="35">
        <v>36.5</v>
      </c>
      <c r="D38" s="30">
        <v>130.35714285714286</v>
      </c>
      <c r="E38" s="31"/>
      <c r="F38" s="36">
        <v>56</v>
      </c>
      <c r="G38" s="35" t="s">
        <v>18</v>
      </c>
      <c r="H38" s="35">
        <v>1.83</v>
      </c>
      <c r="I38" s="16">
        <v>141.86046511627907</v>
      </c>
    </row>
    <row r="39" spans="1:14">
      <c r="A39" s="34">
        <v>68</v>
      </c>
      <c r="B39" s="35" t="s">
        <v>19</v>
      </c>
      <c r="C39" s="35">
        <v>36.5</v>
      </c>
      <c r="D39" s="30">
        <v>130.35714285714286</v>
      </c>
      <c r="E39" s="31"/>
      <c r="F39" s="36">
        <v>55</v>
      </c>
      <c r="G39" s="35" t="s">
        <v>18</v>
      </c>
      <c r="H39" s="35">
        <v>1.8</v>
      </c>
      <c r="I39" s="16">
        <v>139.53488372093022</v>
      </c>
    </row>
    <row r="40" spans="1:14">
      <c r="A40" s="34">
        <v>51</v>
      </c>
      <c r="B40" s="35" t="s">
        <v>18</v>
      </c>
      <c r="C40" s="35">
        <v>36</v>
      </c>
      <c r="D40" s="30">
        <v>128.57142857142858</v>
      </c>
      <c r="E40" s="31"/>
      <c r="F40" s="36">
        <v>39</v>
      </c>
      <c r="G40" s="35" t="s">
        <v>20</v>
      </c>
      <c r="H40" s="35">
        <v>1.79</v>
      </c>
      <c r="I40" s="16">
        <v>138.75968992248062</v>
      </c>
    </row>
    <row r="41" spans="1:14">
      <c r="A41" s="34">
        <v>40</v>
      </c>
      <c r="B41" s="35" t="s">
        <v>20</v>
      </c>
      <c r="C41" s="35">
        <v>36</v>
      </c>
      <c r="D41" s="30">
        <v>128.57142857142858</v>
      </c>
      <c r="E41" s="31"/>
      <c r="F41" s="36">
        <v>57</v>
      </c>
      <c r="G41" s="35" t="s">
        <v>18</v>
      </c>
      <c r="H41" s="35">
        <v>1.79</v>
      </c>
      <c r="I41" s="16">
        <v>138.75968992248062</v>
      </c>
    </row>
    <row r="42" spans="1:14">
      <c r="A42" s="34">
        <v>7</v>
      </c>
      <c r="B42" s="35" t="s">
        <v>16</v>
      </c>
      <c r="C42" s="35">
        <v>36</v>
      </c>
      <c r="D42" s="30">
        <v>128.57142857142858</v>
      </c>
      <c r="E42" s="31"/>
      <c r="F42" s="36">
        <v>17</v>
      </c>
      <c r="G42" s="35" t="s">
        <v>22</v>
      </c>
      <c r="H42" s="35">
        <v>1.78</v>
      </c>
      <c r="I42" s="16">
        <v>137.98449612403101</v>
      </c>
    </row>
    <row r="43" spans="1:14">
      <c r="A43" s="34">
        <v>38</v>
      </c>
      <c r="B43" s="35" t="s">
        <v>20</v>
      </c>
      <c r="C43" s="35">
        <v>36</v>
      </c>
      <c r="D43" s="30">
        <v>128.57142857142858</v>
      </c>
      <c r="E43" s="31"/>
      <c r="F43" s="36">
        <v>16</v>
      </c>
      <c r="G43" s="35" t="s">
        <v>22</v>
      </c>
      <c r="H43" s="35">
        <v>1.76</v>
      </c>
      <c r="I43" s="16">
        <v>136.43410852713177</v>
      </c>
    </row>
    <row r="44" spans="1:14">
      <c r="J44" s="37"/>
    </row>
    <row r="45" spans="1:14">
      <c r="N45" s="17"/>
    </row>
    <row r="46" spans="1:14">
      <c r="N46" s="17"/>
    </row>
    <row r="47" spans="1:14">
      <c r="N47" s="17"/>
    </row>
    <row r="48" spans="1:14">
      <c r="N48" s="17"/>
    </row>
    <row r="49" spans="14:14">
      <c r="N49" s="17"/>
    </row>
    <row r="50" spans="14:14">
      <c r="N50" s="17"/>
    </row>
  </sheetData>
  <mergeCells count="7">
    <mergeCell ref="P2:R2"/>
    <mergeCell ref="X2:Z2"/>
    <mergeCell ref="A25:D25"/>
    <mergeCell ref="F25:I25"/>
    <mergeCell ref="A2:D2"/>
    <mergeCell ref="F2:I2"/>
    <mergeCell ref="K2:N2"/>
  </mergeCells>
  <pageMargins left="0.25" right="0.25" top="0.75" bottom="0.75" header="0.3" footer="0.3"/>
  <pageSetup paperSize="5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7F81-CDF0-8C43-BB1B-F486C98A800F}">
  <dimension ref="B1:P47"/>
  <sheetViews>
    <sheetView view="pageBreakPreview" zoomScale="60" zoomScaleNormal="100" workbookViewId="0">
      <selection activeCell="K17" sqref="K17"/>
    </sheetView>
  </sheetViews>
  <sheetFormatPr defaultColWidth="11.453125" defaultRowHeight="14.5"/>
  <cols>
    <col min="2" max="2" width="14.7265625" bestFit="1" customWidth="1"/>
    <col min="3" max="3" width="13.1796875" customWidth="1"/>
    <col min="5" max="5" width="14.7265625" bestFit="1" customWidth="1"/>
    <col min="6" max="6" width="12.81640625" customWidth="1"/>
    <col min="8" max="8" width="14.7265625" bestFit="1" customWidth="1"/>
    <col min="9" max="9" width="28.7265625" bestFit="1" customWidth="1"/>
    <col min="11" max="11" width="14.7265625" bestFit="1" customWidth="1"/>
    <col min="12" max="12" width="23" customWidth="1"/>
    <col min="13" max="13" width="8" bestFit="1" customWidth="1"/>
    <col min="15" max="15" width="14.7265625" bestFit="1" customWidth="1"/>
    <col min="16" max="16" width="11.1796875" customWidth="1"/>
  </cols>
  <sheetData>
    <row r="1" spans="2:16" ht="24" thickBot="1">
      <c r="B1" s="299" t="s">
        <v>33</v>
      </c>
      <c r="C1" s="299"/>
      <c r="D1" s="299"/>
    </row>
    <row r="2" spans="2:16" ht="15.5">
      <c r="B2" s="297" t="s">
        <v>34</v>
      </c>
      <c r="C2" s="298"/>
      <c r="E2" s="300" t="s">
        <v>35</v>
      </c>
      <c r="F2" s="301"/>
      <c r="H2" s="302" t="s">
        <v>36</v>
      </c>
      <c r="I2" s="303"/>
      <c r="K2" s="304" t="s">
        <v>37</v>
      </c>
      <c r="L2" s="305"/>
      <c r="M2" s="306"/>
      <c r="O2" s="297" t="s">
        <v>38</v>
      </c>
      <c r="P2" s="298"/>
    </row>
    <row r="3" spans="2:16" ht="15.5">
      <c r="B3" s="38" t="s">
        <v>39</v>
      </c>
      <c r="C3" s="39" t="s">
        <v>8</v>
      </c>
      <c r="E3" s="40" t="s">
        <v>40</v>
      </c>
      <c r="F3" s="41" t="s">
        <v>41</v>
      </c>
      <c r="H3" s="42" t="s">
        <v>40</v>
      </c>
      <c r="I3" s="43" t="s">
        <v>42</v>
      </c>
      <c r="K3" s="38" t="s">
        <v>40</v>
      </c>
      <c r="L3" s="44" t="s">
        <v>43</v>
      </c>
      <c r="M3" s="39" t="s">
        <v>44</v>
      </c>
      <c r="O3" s="38" t="s">
        <v>40</v>
      </c>
      <c r="P3" s="39" t="s">
        <v>45</v>
      </c>
    </row>
    <row r="4" spans="2:16">
      <c r="B4" s="45" t="s">
        <v>46</v>
      </c>
      <c r="C4" s="46">
        <v>1.1603053433333332</v>
      </c>
      <c r="E4" s="45" t="s">
        <v>47</v>
      </c>
      <c r="F4" s="46">
        <v>0.92681199999999997</v>
      </c>
      <c r="H4" s="45" t="s">
        <v>47</v>
      </c>
      <c r="I4" s="46">
        <v>5.7925749999999994</v>
      </c>
      <c r="K4" s="45" t="s">
        <v>48</v>
      </c>
      <c r="L4" s="30">
        <v>-0.75615999999999994</v>
      </c>
      <c r="M4" s="47">
        <v>1</v>
      </c>
      <c r="O4" s="45" t="s">
        <v>49</v>
      </c>
      <c r="P4" s="46">
        <v>1.7866666666666668</v>
      </c>
    </row>
    <row r="5" spans="2:16">
      <c r="B5" s="45" t="s">
        <v>50</v>
      </c>
      <c r="C5" s="46">
        <v>1.0534351150000001</v>
      </c>
      <c r="E5" s="45" t="s">
        <v>46</v>
      </c>
      <c r="F5" s="46">
        <v>0.98202666666666671</v>
      </c>
      <c r="H5" s="45" t="s">
        <v>46</v>
      </c>
      <c r="I5" s="46">
        <v>6.137666666666667</v>
      </c>
      <c r="K5" s="45" t="s">
        <v>51</v>
      </c>
      <c r="L5" s="30">
        <v>-0.61949333333333334</v>
      </c>
      <c r="M5" s="47">
        <v>2</v>
      </c>
      <c r="O5" s="45" t="s">
        <v>52</v>
      </c>
      <c r="P5" s="46">
        <v>1.77</v>
      </c>
    </row>
    <row r="6" spans="2:16">
      <c r="B6" s="45" t="s">
        <v>53</v>
      </c>
      <c r="C6" s="46">
        <v>1.0381679399999999</v>
      </c>
      <c r="E6" s="45" t="s">
        <v>51</v>
      </c>
      <c r="F6" s="46">
        <v>1.0074186666666667</v>
      </c>
      <c r="H6" s="45" t="s">
        <v>51</v>
      </c>
      <c r="I6" s="46">
        <v>6.2963666666666667</v>
      </c>
      <c r="K6" s="45" t="s">
        <v>54</v>
      </c>
      <c r="L6" s="30">
        <v>-0.56173333333333331</v>
      </c>
      <c r="M6" s="47">
        <v>3</v>
      </c>
      <c r="O6" s="45" t="s">
        <v>55</v>
      </c>
      <c r="P6" s="46">
        <v>1.7271428571428571</v>
      </c>
    </row>
    <row r="7" spans="2:16">
      <c r="B7" s="45" t="s">
        <v>48</v>
      </c>
      <c r="C7" s="46">
        <v>1.0190839700000001</v>
      </c>
      <c r="E7" s="45" t="s">
        <v>48</v>
      </c>
      <c r="F7" s="46">
        <v>1.032656</v>
      </c>
      <c r="H7" s="45" t="s">
        <v>48</v>
      </c>
      <c r="I7" s="46">
        <v>6.4541000000000004</v>
      </c>
      <c r="K7" s="45" t="s">
        <v>47</v>
      </c>
      <c r="L7" s="30">
        <v>-0.47995750000000004</v>
      </c>
      <c r="M7" s="47">
        <v>4</v>
      </c>
      <c r="O7" s="45" t="s">
        <v>47</v>
      </c>
      <c r="P7" s="46">
        <v>1.6875</v>
      </c>
    </row>
    <row r="8" spans="2:16">
      <c r="B8" s="45" t="s">
        <v>51</v>
      </c>
      <c r="C8" s="46">
        <v>1.0178117033333334</v>
      </c>
      <c r="E8" s="45" t="s">
        <v>52</v>
      </c>
      <c r="F8" s="46">
        <v>1.0800719999999999</v>
      </c>
      <c r="H8" s="45" t="s">
        <v>52</v>
      </c>
      <c r="I8" s="46">
        <v>6.7504499999999998</v>
      </c>
      <c r="K8" s="45" t="s">
        <v>46</v>
      </c>
      <c r="L8" s="30">
        <v>-0.27157000000000003</v>
      </c>
      <c r="M8" s="47">
        <v>5</v>
      </c>
      <c r="O8" s="45" t="s">
        <v>56</v>
      </c>
      <c r="P8" s="46">
        <v>1.6600000000000001</v>
      </c>
    </row>
    <row r="9" spans="2:16">
      <c r="B9" s="45" t="s">
        <v>47</v>
      </c>
      <c r="C9" s="46">
        <v>1.0076335875</v>
      </c>
      <c r="E9" s="45" t="s">
        <v>53</v>
      </c>
      <c r="F9" s="46">
        <v>1.083928</v>
      </c>
      <c r="H9" s="45" t="s">
        <v>53</v>
      </c>
      <c r="I9" s="46">
        <v>6.7745499999999996</v>
      </c>
      <c r="K9" s="45" t="s">
        <v>53</v>
      </c>
      <c r="L9" s="30">
        <v>-0.16767499999999999</v>
      </c>
      <c r="M9" s="47">
        <v>6</v>
      </c>
      <c r="O9" s="45" t="s">
        <v>54</v>
      </c>
      <c r="P9" s="46">
        <v>1.6199999999999999</v>
      </c>
    </row>
    <row r="10" spans="2:16">
      <c r="B10" s="45" t="s">
        <v>56</v>
      </c>
      <c r="C10" s="46">
        <v>0.97201017666666678</v>
      </c>
      <c r="E10" s="45" t="s">
        <v>49</v>
      </c>
      <c r="F10" s="46">
        <v>1.106328</v>
      </c>
      <c r="H10" s="45" t="s">
        <v>49</v>
      </c>
      <c r="I10" s="46">
        <v>6.9145499999999993</v>
      </c>
      <c r="K10" s="45" t="s">
        <v>52</v>
      </c>
      <c r="L10" s="30">
        <v>-0.10720000000000002</v>
      </c>
      <c r="M10" s="47">
        <v>7</v>
      </c>
      <c r="O10" s="45" t="s">
        <v>53</v>
      </c>
      <c r="P10" s="46">
        <v>1.595</v>
      </c>
    </row>
    <row r="11" spans="2:16">
      <c r="B11" s="45" t="s">
        <v>52</v>
      </c>
      <c r="C11" s="46">
        <v>0.93893129499999994</v>
      </c>
      <c r="E11" s="45" t="s">
        <v>55</v>
      </c>
      <c r="F11" s="46">
        <v>1.2314354285714284</v>
      </c>
      <c r="H11" s="45" t="s">
        <v>55</v>
      </c>
      <c r="I11" s="46">
        <v>7.6964714285714297</v>
      </c>
      <c r="K11" s="45" t="s">
        <v>55</v>
      </c>
      <c r="L11" s="30">
        <v>9.9681428571428574E-2</v>
      </c>
      <c r="M11" s="47">
        <v>8</v>
      </c>
      <c r="O11" s="45" t="s">
        <v>51</v>
      </c>
      <c r="P11" s="46">
        <v>1.55</v>
      </c>
    </row>
    <row r="12" spans="2:16">
      <c r="B12" s="45" t="s">
        <v>49</v>
      </c>
      <c r="C12" s="46">
        <v>0.92980734333333326</v>
      </c>
      <c r="E12" s="45" t="s">
        <v>56</v>
      </c>
      <c r="F12" s="46">
        <v>1.2379413333333333</v>
      </c>
      <c r="H12" s="45" t="s">
        <v>56</v>
      </c>
      <c r="I12" s="46">
        <v>7.7371333333333352</v>
      </c>
      <c r="K12" s="45" t="s">
        <v>49</v>
      </c>
      <c r="L12" s="30">
        <v>0.22887500000000002</v>
      </c>
      <c r="M12" s="47">
        <v>9</v>
      </c>
      <c r="O12" s="45" t="s">
        <v>46</v>
      </c>
      <c r="P12" s="46">
        <v>1.53</v>
      </c>
    </row>
    <row r="13" spans="2:16">
      <c r="B13" s="45" t="s">
        <v>55</v>
      </c>
      <c r="C13" s="46">
        <v>0.92039258428571435</v>
      </c>
      <c r="E13" s="45" t="s">
        <v>50</v>
      </c>
      <c r="F13" s="46">
        <v>1.255328</v>
      </c>
      <c r="H13" s="45" t="s">
        <v>50</v>
      </c>
      <c r="I13" s="46">
        <v>7.8458000000000006</v>
      </c>
      <c r="K13" s="45" t="s">
        <v>56</v>
      </c>
      <c r="L13" s="30">
        <v>0.27957333333333334</v>
      </c>
      <c r="M13" s="47">
        <v>10</v>
      </c>
      <c r="O13" s="45" t="s">
        <v>48</v>
      </c>
      <c r="P13" s="46">
        <v>1.5</v>
      </c>
    </row>
    <row r="14" spans="2:16" ht="15" thickBot="1">
      <c r="B14" s="48" t="s">
        <v>54</v>
      </c>
      <c r="C14" s="49">
        <v>0.85623409666666672</v>
      </c>
      <c r="E14" s="48" t="s">
        <v>54</v>
      </c>
      <c r="F14" s="49">
        <v>1.532192</v>
      </c>
      <c r="H14" s="48" t="s">
        <v>54</v>
      </c>
      <c r="I14" s="49">
        <v>9.5762</v>
      </c>
      <c r="K14" s="48" t="s">
        <v>50</v>
      </c>
      <c r="L14" s="50">
        <v>0.44925500000000002</v>
      </c>
      <c r="M14" s="51">
        <v>11</v>
      </c>
      <c r="O14" s="48" t="s">
        <v>50</v>
      </c>
      <c r="P14" s="49">
        <v>1.46</v>
      </c>
    </row>
    <row r="17" spans="2:15">
      <c r="K17" s="52"/>
    </row>
    <row r="18" spans="2:15">
      <c r="K18" s="52"/>
    </row>
    <row r="19" spans="2:15" ht="15" thickBot="1">
      <c r="K19" s="52"/>
      <c r="O19" s="52"/>
    </row>
    <row r="20" spans="2:15">
      <c r="B20" s="297" t="s">
        <v>57</v>
      </c>
      <c r="C20" s="298"/>
      <c r="E20" s="297" t="s">
        <v>58</v>
      </c>
      <c r="F20" s="298"/>
      <c r="H20" s="297" t="s">
        <v>59</v>
      </c>
      <c r="I20" s="298"/>
      <c r="K20" s="297" t="s">
        <v>60</v>
      </c>
      <c r="L20" s="298"/>
      <c r="O20" s="52"/>
    </row>
    <row r="21" spans="2:15">
      <c r="B21" s="38" t="s">
        <v>39</v>
      </c>
      <c r="C21" s="39" t="s">
        <v>61</v>
      </c>
      <c r="E21" s="38" t="s">
        <v>39</v>
      </c>
      <c r="F21" s="39" t="s">
        <v>62</v>
      </c>
      <c r="H21" s="38" t="s">
        <v>40</v>
      </c>
      <c r="I21" s="39" t="s">
        <v>13</v>
      </c>
      <c r="K21" s="38" t="s">
        <v>40</v>
      </c>
      <c r="L21" s="39" t="s">
        <v>63</v>
      </c>
      <c r="O21" s="52"/>
    </row>
    <row r="22" spans="2:15">
      <c r="B22" s="45" t="s">
        <v>51</v>
      </c>
      <c r="C22" s="53">
        <v>14.346666666666666</v>
      </c>
      <c r="E22" s="45" t="s">
        <v>56</v>
      </c>
      <c r="F22" s="46">
        <v>5.8966666666666674</v>
      </c>
      <c r="H22" s="45" t="s">
        <v>49</v>
      </c>
      <c r="I22" s="46">
        <v>21.01</v>
      </c>
      <c r="K22" s="45" t="s">
        <v>46</v>
      </c>
      <c r="L22" s="46">
        <v>35.166666666666664</v>
      </c>
      <c r="O22" s="52"/>
    </row>
    <row r="23" spans="2:15">
      <c r="B23" s="45" t="s">
        <v>50</v>
      </c>
      <c r="C23" s="53">
        <v>13.404999999999999</v>
      </c>
      <c r="E23" s="45" t="s">
        <v>54</v>
      </c>
      <c r="F23" s="46">
        <v>5.8500000000000005</v>
      </c>
      <c r="H23" s="45" t="s">
        <v>46</v>
      </c>
      <c r="I23" s="46">
        <v>21.186666666666667</v>
      </c>
      <c r="K23" s="45" t="s">
        <v>53</v>
      </c>
      <c r="L23" s="46">
        <v>34.75</v>
      </c>
      <c r="O23" s="52"/>
    </row>
    <row r="24" spans="2:15">
      <c r="B24" s="45" t="s">
        <v>56</v>
      </c>
      <c r="C24" s="53">
        <v>13.26</v>
      </c>
      <c r="E24" s="45" t="s">
        <v>52</v>
      </c>
      <c r="F24" s="46">
        <v>5.85</v>
      </c>
      <c r="H24" s="45" t="s">
        <v>52</v>
      </c>
      <c r="I24" s="46">
        <v>21.425000000000001</v>
      </c>
      <c r="K24" s="45" t="s">
        <v>48</v>
      </c>
      <c r="L24" s="46">
        <v>34</v>
      </c>
      <c r="O24" s="52"/>
    </row>
    <row r="25" spans="2:15">
      <c r="B25" s="45" t="s">
        <v>46</v>
      </c>
      <c r="C25" s="53">
        <v>13.006666666666666</v>
      </c>
      <c r="E25" s="45" t="s">
        <v>50</v>
      </c>
      <c r="F25" s="46">
        <v>5.7799999999999994</v>
      </c>
      <c r="H25" s="45" t="s">
        <v>47</v>
      </c>
      <c r="I25" s="46">
        <v>21.857499999999998</v>
      </c>
      <c r="K25" s="45" t="s">
        <v>54</v>
      </c>
      <c r="L25" s="46">
        <v>33.333333333333336</v>
      </c>
      <c r="O25" s="52"/>
    </row>
    <row r="26" spans="2:15">
      <c r="B26" s="45" t="s">
        <v>52</v>
      </c>
      <c r="C26" s="53">
        <v>12.865</v>
      </c>
      <c r="E26" s="45" t="s">
        <v>55</v>
      </c>
      <c r="F26" s="46">
        <v>5.7299999999999995</v>
      </c>
      <c r="H26" s="45" t="s">
        <v>55</v>
      </c>
      <c r="I26" s="46">
        <v>21.860000000000003</v>
      </c>
      <c r="K26" s="45" t="s">
        <v>55</v>
      </c>
      <c r="L26" s="46">
        <v>33.142857142857146</v>
      </c>
      <c r="O26" s="52"/>
    </row>
    <row r="27" spans="2:15">
      <c r="B27" s="45" t="s">
        <v>48</v>
      </c>
      <c r="C27" s="53">
        <v>12.43</v>
      </c>
      <c r="E27" s="45" t="s">
        <v>46</v>
      </c>
      <c r="F27" s="46">
        <v>5.6166666666666671</v>
      </c>
      <c r="H27" s="45" t="s">
        <v>48</v>
      </c>
      <c r="I27" s="46">
        <v>21.865000000000002</v>
      </c>
      <c r="K27" s="45" t="s">
        <v>50</v>
      </c>
      <c r="L27" s="46">
        <v>33</v>
      </c>
      <c r="O27" s="52"/>
    </row>
    <row r="28" spans="2:15">
      <c r="B28" s="45" t="s">
        <v>55</v>
      </c>
      <c r="C28" s="53">
        <v>11.992857142857144</v>
      </c>
      <c r="E28" s="45" t="s">
        <v>49</v>
      </c>
      <c r="F28" s="46">
        <v>5.5266666666666664</v>
      </c>
      <c r="H28" s="45" t="s">
        <v>54</v>
      </c>
      <c r="I28" s="46">
        <v>22.846666666666664</v>
      </c>
      <c r="K28" s="45" t="s">
        <v>56</v>
      </c>
      <c r="L28" s="46">
        <v>33</v>
      </c>
      <c r="O28" s="52"/>
    </row>
    <row r="29" spans="2:15">
      <c r="B29" s="45" t="s">
        <v>54</v>
      </c>
      <c r="C29" s="53">
        <v>11.61</v>
      </c>
      <c r="E29" s="45" t="s">
        <v>53</v>
      </c>
      <c r="F29" s="46">
        <v>5.43</v>
      </c>
      <c r="H29" s="45" t="s">
        <v>51</v>
      </c>
      <c r="I29" s="46">
        <v>22.906666666666666</v>
      </c>
      <c r="K29" s="45" t="s">
        <v>49</v>
      </c>
      <c r="L29" s="46">
        <v>32.583333333333336</v>
      </c>
      <c r="O29" s="52"/>
    </row>
    <row r="30" spans="2:15">
      <c r="B30" s="45" t="s">
        <v>49</v>
      </c>
      <c r="C30" s="53">
        <v>9.5133333333333336</v>
      </c>
      <c r="E30" s="45" t="s">
        <v>51</v>
      </c>
      <c r="F30" s="46">
        <v>5.3866666666666667</v>
      </c>
      <c r="H30" s="45" t="s">
        <v>56</v>
      </c>
      <c r="I30" s="46">
        <v>23.08</v>
      </c>
      <c r="K30" s="45" t="s">
        <v>47</v>
      </c>
      <c r="L30" s="46">
        <v>32.25</v>
      </c>
    </row>
    <row r="31" spans="2:15">
      <c r="B31" s="45" t="s">
        <v>47</v>
      </c>
      <c r="C31" s="53">
        <v>9.254999999999999</v>
      </c>
      <c r="E31" s="45" t="s">
        <v>47</v>
      </c>
      <c r="F31" s="46">
        <v>5.3249999999999993</v>
      </c>
      <c r="H31" s="45" t="s">
        <v>50</v>
      </c>
      <c r="I31" s="46">
        <v>24.340000000000003</v>
      </c>
      <c r="K31" s="45" t="s">
        <v>52</v>
      </c>
      <c r="L31" s="46">
        <v>32.25</v>
      </c>
    </row>
    <row r="32" spans="2:15" ht="15" thickBot="1">
      <c r="B32" s="48" t="s">
        <v>53</v>
      </c>
      <c r="C32" s="54">
        <v>9.129999999999999</v>
      </c>
      <c r="E32" s="48" t="s">
        <v>48</v>
      </c>
      <c r="F32" s="49">
        <v>5.2249999999999996</v>
      </c>
      <c r="H32" s="48" t="s">
        <v>53</v>
      </c>
      <c r="I32" s="49">
        <v>25.734999999999999</v>
      </c>
      <c r="K32" s="48" t="s">
        <v>51</v>
      </c>
      <c r="L32" s="49">
        <v>31.333333333333332</v>
      </c>
    </row>
    <row r="33" spans="2:11">
      <c r="B33" s="52"/>
      <c r="H33" s="52"/>
    </row>
    <row r="34" spans="2:11">
      <c r="B34" s="52"/>
    </row>
    <row r="37" spans="2:11">
      <c r="K37" s="52"/>
    </row>
    <row r="38" spans="2:11">
      <c r="K38" s="52"/>
    </row>
    <row r="39" spans="2:11">
      <c r="K39" s="52"/>
    </row>
    <row r="40" spans="2:11">
      <c r="K40" s="52"/>
    </row>
    <row r="41" spans="2:11">
      <c r="K41" s="52"/>
    </row>
    <row r="42" spans="2:11">
      <c r="K42" s="52"/>
    </row>
    <row r="43" spans="2:11">
      <c r="K43" s="52"/>
    </row>
    <row r="44" spans="2:11">
      <c r="K44" s="52"/>
    </row>
    <row r="45" spans="2:11">
      <c r="K45" s="52"/>
    </row>
    <row r="46" spans="2:11">
      <c r="K46" s="52"/>
    </row>
    <row r="47" spans="2:11">
      <c r="K47" s="52"/>
    </row>
  </sheetData>
  <mergeCells count="10">
    <mergeCell ref="B1:D1"/>
    <mergeCell ref="B2:C2"/>
    <mergeCell ref="E2:F2"/>
    <mergeCell ref="H2:I2"/>
    <mergeCell ref="K2:M2"/>
    <mergeCell ref="O2:P2"/>
    <mergeCell ref="B20:C20"/>
    <mergeCell ref="E20:F20"/>
    <mergeCell ref="H20:I20"/>
    <mergeCell ref="K20:L20"/>
  </mergeCells>
  <pageMargins left="0.25" right="0.25" top="0.75" bottom="0.75" header="0.3" footer="0.3"/>
  <pageSetup paperSize="5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841C-1BE2-4214-9BFB-BE89CB19F88C}">
  <dimension ref="A1:N102"/>
  <sheetViews>
    <sheetView tabSelected="1" workbookViewId="0">
      <selection activeCell="J6" sqref="J6"/>
    </sheetView>
  </sheetViews>
  <sheetFormatPr defaultColWidth="9.1796875" defaultRowHeight="12.5"/>
  <cols>
    <col min="1" max="1" width="7.7265625" style="115" customWidth="1"/>
    <col min="2" max="2" width="11.54296875" style="113" bestFit="1" customWidth="1"/>
    <col min="3" max="3" width="9.54296875" style="113" bestFit="1" customWidth="1"/>
    <col min="4" max="4" width="5.54296875" style="106" bestFit="1" customWidth="1"/>
    <col min="5" max="5" width="10.26953125" style="115" bestFit="1" customWidth="1"/>
    <col min="6" max="6" width="6.7265625" style="113" bestFit="1" customWidth="1"/>
    <col min="7" max="7" width="7.7265625" style="115" bestFit="1" customWidth="1"/>
    <col min="8" max="8" width="10.1796875" style="118" bestFit="1" customWidth="1"/>
    <col min="9" max="9" width="7" style="116" bestFit="1" customWidth="1"/>
    <col min="10" max="10" width="12.453125" style="115" bestFit="1" customWidth="1"/>
    <col min="11" max="11" width="7.54296875" style="115" bestFit="1" customWidth="1"/>
    <col min="12" max="12" width="15.26953125" style="113" bestFit="1" customWidth="1"/>
    <col min="13" max="13" width="7.81640625" style="115" bestFit="1" customWidth="1"/>
    <col min="14" max="14" width="21.453125" style="127" bestFit="1" customWidth="1"/>
    <col min="15" max="16384" width="9.1796875" style="109"/>
  </cols>
  <sheetData>
    <row r="1" spans="1:14" ht="13">
      <c r="A1" s="105" t="s">
        <v>212</v>
      </c>
      <c r="B1" s="106"/>
      <c r="C1" s="106"/>
      <c r="E1" s="57"/>
      <c r="F1" s="69"/>
      <c r="G1" s="57"/>
      <c r="H1" s="70">
        <v>44124</v>
      </c>
      <c r="I1" s="107"/>
      <c r="J1" s="57"/>
      <c r="K1" s="57"/>
      <c r="L1" s="69"/>
      <c r="M1" s="57"/>
      <c r="N1" s="108"/>
    </row>
    <row r="2" spans="1:14" ht="13">
      <c r="A2" s="110" t="s">
        <v>213</v>
      </c>
      <c r="B2" s="111" t="s">
        <v>214</v>
      </c>
      <c r="C2" s="111" t="s">
        <v>215</v>
      </c>
      <c r="D2" s="111" t="s">
        <v>216</v>
      </c>
      <c r="E2" s="57" t="s">
        <v>217</v>
      </c>
      <c r="F2" s="69" t="s">
        <v>218</v>
      </c>
      <c r="G2" s="57" t="s">
        <v>219</v>
      </c>
      <c r="H2" s="70" t="s">
        <v>220</v>
      </c>
      <c r="I2" s="107" t="s">
        <v>221</v>
      </c>
      <c r="J2" s="57" t="s">
        <v>222</v>
      </c>
      <c r="K2" s="57" t="s">
        <v>223</v>
      </c>
      <c r="L2" s="69" t="s">
        <v>224</v>
      </c>
      <c r="M2" s="57" t="s">
        <v>225</v>
      </c>
      <c r="N2" s="112" t="s">
        <v>226</v>
      </c>
    </row>
    <row r="3" spans="1:14" ht="10.5">
      <c r="A3" s="112" t="s">
        <v>227</v>
      </c>
      <c r="C3" s="113" t="s">
        <v>228</v>
      </c>
      <c r="D3" s="114"/>
      <c r="H3" s="55"/>
      <c r="N3" s="117"/>
    </row>
    <row r="4" spans="1:14" ht="10">
      <c r="A4" s="115">
        <v>1</v>
      </c>
      <c r="B4" s="113" t="s">
        <v>114</v>
      </c>
      <c r="C4" s="113" t="s">
        <v>229</v>
      </c>
      <c r="D4" s="113" t="s">
        <v>230</v>
      </c>
      <c r="E4" s="115" t="s">
        <v>115</v>
      </c>
      <c r="F4" s="114"/>
      <c r="G4" s="115" t="s">
        <v>118</v>
      </c>
      <c r="H4" s="118">
        <v>107.5</v>
      </c>
      <c r="I4" s="116">
        <v>43928</v>
      </c>
      <c r="J4" s="115" t="s">
        <v>51</v>
      </c>
      <c r="L4" s="113" t="s">
        <v>231</v>
      </c>
      <c r="N4" s="117"/>
    </row>
    <row r="5" spans="1:14" ht="10">
      <c r="A5" s="115">
        <v>2</v>
      </c>
      <c r="B5" s="113" t="s">
        <v>193</v>
      </c>
      <c r="C5" s="113" t="s">
        <v>232</v>
      </c>
      <c r="D5" s="113" t="s">
        <v>233</v>
      </c>
      <c r="E5" s="115" t="s">
        <v>115</v>
      </c>
      <c r="F5" s="114"/>
      <c r="G5" s="115" t="s">
        <v>118</v>
      </c>
      <c r="H5" s="118">
        <v>99</v>
      </c>
      <c r="I5" s="116">
        <v>43911</v>
      </c>
      <c r="J5" s="115" t="s">
        <v>53</v>
      </c>
      <c r="K5" s="115" t="s">
        <v>234</v>
      </c>
      <c r="L5" s="113" t="s">
        <v>235</v>
      </c>
      <c r="N5" s="117"/>
    </row>
    <row r="6" spans="1:14" ht="10">
      <c r="A6" s="115">
        <v>3</v>
      </c>
      <c r="B6" s="113" t="s">
        <v>198</v>
      </c>
      <c r="C6" s="113" t="s">
        <v>236</v>
      </c>
      <c r="D6" s="113" t="s">
        <v>237</v>
      </c>
      <c r="E6" s="115" t="s">
        <v>115</v>
      </c>
      <c r="F6" s="114"/>
      <c r="G6" s="115" t="s">
        <v>118</v>
      </c>
      <c r="H6" s="118">
        <v>88.5</v>
      </c>
      <c r="I6" s="116">
        <v>43922</v>
      </c>
      <c r="J6" s="115" t="s">
        <v>53</v>
      </c>
      <c r="K6" s="115" t="s">
        <v>234</v>
      </c>
      <c r="L6" s="113" t="s">
        <v>238</v>
      </c>
      <c r="N6" s="117"/>
    </row>
    <row r="7" spans="1:14" ht="10">
      <c r="A7" s="115">
        <v>4</v>
      </c>
      <c r="B7" s="113" t="s">
        <v>148</v>
      </c>
      <c r="C7" s="113" t="s">
        <v>239</v>
      </c>
      <c r="D7" s="113" t="s">
        <v>240</v>
      </c>
      <c r="E7" s="115" t="s">
        <v>115</v>
      </c>
      <c r="F7" s="114"/>
      <c r="G7" s="115" t="s">
        <v>133</v>
      </c>
      <c r="H7" s="118">
        <v>101</v>
      </c>
      <c r="I7" s="116">
        <v>43928</v>
      </c>
      <c r="J7" s="115" t="s">
        <v>51</v>
      </c>
      <c r="L7" s="113" t="s">
        <v>241</v>
      </c>
      <c r="N7" s="117"/>
    </row>
    <row r="8" spans="1:14" ht="10">
      <c r="A8" s="115">
        <v>5</v>
      </c>
      <c r="B8" s="113" t="s">
        <v>179</v>
      </c>
      <c r="C8" s="113" t="s">
        <v>242</v>
      </c>
      <c r="D8" s="113" t="s">
        <v>243</v>
      </c>
      <c r="E8" s="115" t="s">
        <v>115</v>
      </c>
      <c r="F8" s="114"/>
      <c r="G8" s="115" t="s">
        <v>133</v>
      </c>
      <c r="H8" s="118">
        <v>101</v>
      </c>
      <c r="I8" s="116">
        <v>43928</v>
      </c>
      <c r="J8" s="115" t="s">
        <v>51</v>
      </c>
      <c r="L8" s="113" t="s">
        <v>244</v>
      </c>
      <c r="N8" s="117"/>
    </row>
    <row r="9" spans="1:14" s="125" customFormat="1" ht="10.5">
      <c r="A9" s="119">
        <v>6</v>
      </c>
      <c r="B9" s="120" t="s">
        <v>245</v>
      </c>
      <c r="C9" s="120" t="s">
        <v>246</v>
      </c>
      <c r="D9" s="120" t="s">
        <v>247</v>
      </c>
      <c r="E9" s="119" t="s">
        <v>120</v>
      </c>
      <c r="F9" s="121"/>
      <c r="G9" s="119" t="s">
        <v>152</v>
      </c>
      <c r="H9" s="122">
        <v>114</v>
      </c>
      <c r="I9" s="123">
        <v>43922</v>
      </c>
      <c r="J9" s="119" t="s">
        <v>48</v>
      </c>
      <c r="K9" s="119"/>
      <c r="L9" s="120" t="s">
        <v>248</v>
      </c>
      <c r="M9" s="119"/>
      <c r="N9" s="124" t="s">
        <v>249</v>
      </c>
    </row>
    <row r="10" spans="1:14" ht="10">
      <c r="A10" s="115">
        <v>7</v>
      </c>
      <c r="B10" s="113" t="s">
        <v>175</v>
      </c>
      <c r="C10" s="113" t="s">
        <v>250</v>
      </c>
      <c r="D10" s="113" t="s">
        <v>251</v>
      </c>
      <c r="E10" s="115" t="s">
        <v>120</v>
      </c>
      <c r="F10" s="114"/>
      <c r="G10" s="115" t="s">
        <v>176</v>
      </c>
      <c r="H10" s="118">
        <v>103.5</v>
      </c>
      <c r="I10" s="116">
        <v>43924</v>
      </c>
      <c r="J10" s="115" t="s">
        <v>48</v>
      </c>
      <c r="L10" s="113" t="s">
        <v>252</v>
      </c>
      <c r="N10" s="117"/>
    </row>
    <row r="11" spans="1:14" ht="10">
      <c r="A11" s="115">
        <v>8</v>
      </c>
      <c r="B11" s="113" t="s">
        <v>151</v>
      </c>
      <c r="C11" s="113" t="s">
        <v>253</v>
      </c>
      <c r="D11" s="113" t="s">
        <v>254</v>
      </c>
      <c r="E11" s="115" t="s">
        <v>120</v>
      </c>
      <c r="F11" s="114"/>
      <c r="G11" s="115" t="s">
        <v>152</v>
      </c>
      <c r="H11" s="118">
        <v>92.5</v>
      </c>
      <c r="I11" s="116">
        <v>43919</v>
      </c>
      <c r="J11" s="115" t="s">
        <v>48</v>
      </c>
      <c r="L11" s="113" t="s">
        <v>255</v>
      </c>
      <c r="N11" s="117"/>
    </row>
    <row r="12" spans="1:14" ht="10">
      <c r="A12" s="115">
        <v>9</v>
      </c>
      <c r="B12" s="113" t="s">
        <v>131</v>
      </c>
      <c r="C12" s="113" t="s">
        <v>256</v>
      </c>
      <c r="D12" s="113" t="s">
        <v>257</v>
      </c>
      <c r="E12" s="115" t="s">
        <v>132</v>
      </c>
      <c r="F12" s="114"/>
      <c r="G12" s="115" t="s">
        <v>133</v>
      </c>
      <c r="H12" s="118">
        <v>128.5</v>
      </c>
      <c r="I12" s="116">
        <v>43914</v>
      </c>
      <c r="J12" s="115" t="s">
        <v>50</v>
      </c>
      <c r="L12" s="113" t="s">
        <v>258</v>
      </c>
      <c r="N12" s="117"/>
    </row>
    <row r="13" spans="1:14" ht="10">
      <c r="A13" s="115">
        <v>10</v>
      </c>
      <c r="B13" s="113" t="s">
        <v>151</v>
      </c>
      <c r="C13" s="113" t="s">
        <v>259</v>
      </c>
      <c r="D13" s="113" t="s">
        <v>260</v>
      </c>
      <c r="E13" s="115" t="s">
        <v>132</v>
      </c>
      <c r="F13" s="114"/>
      <c r="G13" s="115" t="s">
        <v>133</v>
      </c>
      <c r="H13" s="118">
        <v>105</v>
      </c>
      <c r="I13" s="116">
        <v>43917</v>
      </c>
      <c r="J13" s="115" t="s">
        <v>50</v>
      </c>
      <c r="L13" s="113" t="s">
        <v>261</v>
      </c>
      <c r="N13" s="117"/>
    </row>
    <row r="14" spans="1:14" s="125" customFormat="1" ht="10.5">
      <c r="A14" s="119">
        <v>11</v>
      </c>
      <c r="B14" s="120" t="s">
        <v>262</v>
      </c>
      <c r="C14" s="120" t="s">
        <v>263</v>
      </c>
      <c r="D14" s="120" t="s">
        <v>264</v>
      </c>
      <c r="E14" s="119" t="s">
        <v>132</v>
      </c>
      <c r="F14" s="121"/>
      <c r="G14" s="119" t="s">
        <v>118</v>
      </c>
      <c r="H14" s="122">
        <v>118</v>
      </c>
      <c r="I14" s="123">
        <v>43914</v>
      </c>
      <c r="J14" s="119" t="s">
        <v>50</v>
      </c>
      <c r="K14" s="119"/>
      <c r="L14" s="120" t="s">
        <v>265</v>
      </c>
      <c r="M14" s="119"/>
      <c r="N14" s="124" t="s">
        <v>266</v>
      </c>
    </row>
    <row r="15" spans="1:14" ht="10">
      <c r="A15" s="117"/>
      <c r="D15" s="114"/>
      <c r="F15" s="114"/>
      <c r="N15" s="117"/>
    </row>
    <row r="16" spans="1:14" ht="10.5">
      <c r="A16" s="112" t="s">
        <v>22</v>
      </c>
      <c r="C16" s="113" t="s">
        <v>267</v>
      </c>
      <c r="D16" s="113"/>
      <c r="N16" s="117"/>
    </row>
    <row r="17" spans="1:14" s="125" customFormat="1" ht="13.5" customHeight="1">
      <c r="A17" s="119">
        <v>12</v>
      </c>
      <c r="B17" s="120" t="s">
        <v>268</v>
      </c>
      <c r="C17" s="120" t="s">
        <v>269</v>
      </c>
      <c r="D17" s="120" t="s">
        <v>270</v>
      </c>
      <c r="E17" s="119" t="s">
        <v>120</v>
      </c>
      <c r="F17" s="120" t="s">
        <v>271</v>
      </c>
      <c r="G17" s="119" t="s">
        <v>128</v>
      </c>
      <c r="H17" s="122">
        <v>102</v>
      </c>
      <c r="I17" s="123">
        <v>43926</v>
      </c>
      <c r="J17" s="119" t="s">
        <v>272</v>
      </c>
      <c r="K17" s="119">
        <v>999428</v>
      </c>
      <c r="L17" s="120" t="s">
        <v>273</v>
      </c>
      <c r="M17" s="119">
        <v>1044150</v>
      </c>
      <c r="N17" s="125" t="s">
        <v>249</v>
      </c>
    </row>
    <row r="18" spans="1:14" s="125" customFormat="1" ht="10.5">
      <c r="A18" s="119">
        <v>13</v>
      </c>
      <c r="B18" s="120" t="s">
        <v>274</v>
      </c>
      <c r="C18" s="120" t="s">
        <v>275</v>
      </c>
      <c r="D18" s="120" t="s">
        <v>276</v>
      </c>
      <c r="E18" s="119" t="s">
        <v>120</v>
      </c>
      <c r="F18" s="120" t="s">
        <v>277</v>
      </c>
      <c r="G18" s="119" t="s">
        <v>128</v>
      </c>
      <c r="H18" s="122">
        <v>95</v>
      </c>
      <c r="I18" s="123">
        <v>43921</v>
      </c>
      <c r="J18" s="119" t="s">
        <v>278</v>
      </c>
      <c r="K18" s="119">
        <v>998872</v>
      </c>
      <c r="L18" s="120" t="s">
        <v>279</v>
      </c>
      <c r="M18" s="119">
        <v>1044148</v>
      </c>
      <c r="N18" s="124" t="s">
        <v>280</v>
      </c>
    </row>
    <row r="19" spans="1:14" s="125" customFormat="1" ht="10.5">
      <c r="A19" s="119">
        <v>14</v>
      </c>
      <c r="B19" s="120" t="s">
        <v>281</v>
      </c>
      <c r="C19" s="120" t="s">
        <v>282</v>
      </c>
      <c r="D19" s="120" t="s">
        <v>283</v>
      </c>
      <c r="E19" s="119" t="s">
        <v>120</v>
      </c>
      <c r="F19" s="120" t="s">
        <v>284</v>
      </c>
      <c r="G19" s="119" t="s">
        <v>285</v>
      </c>
      <c r="H19" s="122">
        <v>107.5</v>
      </c>
      <c r="I19" s="123">
        <v>43929</v>
      </c>
      <c r="J19" s="119" t="s">
        <v>278</v>
      </c>
      <c r="K19" s="119">
        <v>998872</v>
      </c>
      <c r="L19" s="120" t="s">
        <v>286</v>
      </c>
      <c r="M19" s="119">
        <v>1042709</v>
      </c>
      <c r="N19" s="124" t="s">
        <v>287</v>
      </c>
    </row>
    <row r="20" spans="1:14" ht="10">
      <c r="A20" s="115">
        <v>15</v>
      </c>
      <c r="B20" s="113" t="s">
        <v>142</v>
      </c>
      <c r="C20" s="113" t="s">
        <v>288</v>
      </c>
      <c r="D20" s="113" t="s">
        <v>289</v>
      </c>
      <c r="E20" s="115" t="s">
        <v>120</v>
      </c>
      <c r="G20" s="115" t="s">
        <v>128</v>
      </c>
      <c r="H20" s="118">
        <v>110.5</v>
      </c>
      <c r="I20" s="116">
        <v>43904</v>
      </c>
      <c r="J20" s="115" t="s">
        <v>56</v>
      </c>
      <c r="K20" s="115">
        <v>997931</v>
      </c>
      <c r="L20" s="113" t="s">
        <v>290</v>
      </c>
      <c r="M20" s="115">
        <v>1045426</v>
      </c>
      <c r="N20" s="117"/>
    </row>
    <row r="21" spans="1:14" ht="10">
      <c r="A21" s="115">
        <v>16</v>
      </c>
      <c r="B21" s="113" t="s">
        <v>125</v>
      </c>
      <c r="C21" s="113" t="s">
        <v>291</v>
      </c>
      <c r="D21" s="114">
        <v>6637</v>
      </c>
      <c r="E21" s="115" t="s">
        <v>120</v>
      </c>
      <c r="F21" s="113" t="s">
        <v>126</v>
      </c>
      <c r="G21" s="115" t="s">
        <v>128</v>
      </c>
      <c r="H21" s="118">
        <v>107.5</v>
      </c>
      <c r="I21" s="116">
        <v>43906</v>
      </c>
      <c r="J21" s="115" t="s">
        <v>56</v>
      </c>
      <c r="K21" s="115">
        <v>997931</v>
      </c>
      <c r="L21" s="113" t="s">
        <v>292</v>
      </c>
      <c r="M21" s="115">
        <v>1045427</v>
      </c>
      <c r="N21" s="117"/>
    </row>
    <row r="22" spans="1:14" ht="10">
      <c r="A22" s="115">
        <v>17</v>
      </c>
      <c r="B22" s="113" t="s">
        <v>180</v>
      </c>
      <c r="C22" s="113" t="s">
        <v>293</v>
      </c>
      <c r="D22" s="114">
        <v>6632</v>
      </c>
      <c r="E22" s="115" t="s">
        <v>120</v>
      </c>
      <c r="F22" s="113" t="s">
        <v>181</v>
      </c>
      <c r="G22" s="115" t="s">
        <v>128</v>
      </c>
      <c r="H22" s="118">
        <v>89.5</v>
      </c>
      <c r="I22" s="116">
        <v>43897</v>
      </c>
      <c r="J22" s="115" t="s">
        <v>56</v>
      </c>
      <c r="K22" s="115">
        <v>997931</v>
      </c>
      <c r="L22" s="113" t="s">
        <v>294</v>
      </c>
      <c r="M22" s="115">
        <v>1045431</v>
      </c>
      <c r="N22" s="117"/>
    </row>
    <row r="23" spans="1:14" s="125" customFormat="1" ht="10.5">
      <c r="A23" s="119">
        <v>18</v>
      </c>
      <c r="B23" s="120" t="s">
        <v>295</v>
      </c>
      <c r="C23" s="120" t="s">
        <v>296</v>
      </c>
      <c r="D23" s="121">
        <v>6388</v>
      </c>
      <c r="E23" s="119" t="s">
        <v>120</v>
      </c>
      <c r="F23" s="120" t="s">
        <v>297</v>
      </c>
      <c r="G23" s="119" t="s">
        <v>128</v>
      </c>
      <c r="H23" s="122">
        <v>88</v>
      </c>
      <c r="I23" s="123">
        <v>43932</v>
      </c>
      <c r="J23" s="119" t="s">
        <v>56</v>
      </c>
      <c r="K23" s="119">
        <v>997931</v>
      </c>
      <c r="L23" s="120" t="s">
        <v>298</v>
      </c>
      <c r="M23" s="119">
        <v>1044146</v>
      </c>
      <c r="N23" s="124" t="s">
        <v>249</v>
      </c>
    </row>
    <row r="24" spans="1:14" ht="10">
      <c r="D24" s="113"/>
      <c r="N24" s="117"/>
    </row>
    <row r="25" spans="1:14" ht="10.5">
      <c r="A25" s="112" t="s">
        <v>299</v>
      </c>
      <c r="C25" s="113" t="s">
        <v>300</v>
      </c>
      <c r="D25" s="113"/>
      <c r="F25" s="113" t="s">
        <v>301</v>
      </c>
      <c r="N25" s="117"/>
    </row>
    <row r="26" spans="1:14" ht="10">
      <c r="A26" s="115">
        <v>19</v>
      </c>
      <c r="B26" s="113" t="s">
        <v>191</v>
      </c>
      <c r="C26" s="113" t="s">
        <v>302</v>
      </c>
      <c r="D26" s="113" t="s">
        <v>303</v>
      </c>
      <c r="E26" s="115" t="s">
        <v>132</v>
      </c>
      <c r="F26" s="113" t="s">
        <v>304</v>
      </c>
      <c r="G26" s="115" t="s">
        <v>133</v>
      </c>
      <c r="H26" s="118">
        <v>95</v>
      </c>
      <c r="I26" s="116">
        <v>43942</v>
      </c>
      <c r="N26" s="117"/>
    </row>
    <row r="27" spans="1:14" ht="10">
      <c r="A27" s="115">
        <v>20</v>
      </c>
      <c r="B27" s="113" t="s">
        <v>185</v>
      </c>
      <c r="C27" s="113" t="s">
        <v>305</v>
      </c>
      <c r="D27" s="113" t="s">
        <v>306</v>
      </c>
      <c r="E27" s="115" t="s">
        <v>132</v>
      </c>
      <c r="F27" s="113" t="s">
        <v>307</v>
      </c>
      <c r="G27" s="115" t="s">
        <v>133</v>
      </c>
      <c r="H27" s="118">
        <v>101</v>
      </c>
      <c r="I27" s="116">
        <v>43946</v>
      </c>
      <c r="N27" s="117"/>
    </row>
    <row r="28" spans="1:14" ht="10">
      <c r="A28" s="115">
        <v>21</v>
      </c>
      <c r="B28" s="113" t="s">
        <v>145</v>
      </c>
      <c r="C28" s="113" t="s">
        <v>308</v>
      </c>
      <c r="D28" s="113" t="s">
        <v>309</v>
      </c>
      <c r="E28" s="115" t="s">
        <v>132</v>
      </c>
      <c r="F28" s="113" t="s">
        <v>310</v>
      </c>
      <c r="G28" s="115" t="s">
        <v>133</v>
      </c>
      <c r="H28" s="118">
        <v>105</v>
      </c>
      <c r="I28" s="116">
        <v>43946</v>
      </c>
      <c r="N28" s="117"/>
    </row>
    <row r="29" spans="1:14" ht="10.5">
      <c r="A29" s="112"/>
      <c r="D29" s="113"/>
      <c r="N29" s="117"/>
    </row>
    <row r="30" spans="1:14" ht="10.5">
      <c r="A30" s="112" t="s">
        <v>311</v>
      </c>
      <c r="C30" s="113" t="s">
        <v>312</v>
      </c>
      <c r="D30" s="113"/>
      <c r="N30" s="117"/>
    </row>
    <row r="31" spans="1:14" ht="10">
      <c r="A31" s="115">
        <v>22</v>
      </c>
      <c r="B31" s="113" t="s">
        <v>172</v>
      </c>
      <c r="C31" s="113" t="s">
        <v>313</v>
      </c>
      <c r="D31" s="113" t="s">
        <v>314</v>
      </c>
      <c r="E31" s="115" t="s">
        <v>120</v>
      </c>
      <c r="G31" s="115" t="s">
        <v>122</v>
      </c>
      <c r="H31" s="118">
        <v>101.5</v>
      </c>
      <c r="N31" s="117"/>
    </row>
    <row r="32" spans="1:14" ht="10">
      <c r="A32" s="115">
        <v>23</v>
      </c>
      <c r="B32" s="113" t="s">
        <v>200</v>
      </c>
      <c r="C32" s="113" t="s">
        <v>315</v>
      </c>
      <c r="D32" s="113" t="s">
        <v>316</v>
      </c>
      <c r="E32" s="115" t="s">
        <v>120</v>
      </c>
      <c r="G32" s="115" t="s">
        <v>122</v>
      </c>
      <c r="H32" s="118">
        <v>80.5</v>
      </c>
      <c r="N32" s="117"/>
    </row>
    <row r="33" spans="1:14" s="125" customFormat="1" ht="10.5">
      <c r="A33" s="119">
        <v>24</v>
      </c>
      <c r="B33" s="120" t="s">
        <v>317</v>
      </c>
      <c r="C33" s="120" t="s">
        <v>318</v>
      </c>
      <c r="D33" s="120" t="s">
        <v>319</v>
      </c>
      <c r="E33" s="119" t="s">
        <v>120</v>
      </c>
      <c r="F33" s="120"/>
      <c r="G33" s="119" t="s">
        <v>122</v>
      </c>
      <c r="H33" s="122">
        <v>116</v>
      </c>
      <c r="I33" s="123"/>
      <c r="J33" s="119"/>
      <c r="K33" s="119"/>
      <c r="L33" s="120"/>
      <c r="M33" s="119"/>
      <c r="N33" s="124" t="s">
        <v>320</v>
      </c>
    </row>
    <row r="34" spans="1:14" ht="10">
      <c r="A34" s="115">
        <v>25</v>
      </c>
      <c r="B34" s="113" t="s">
        <v>119</v>
      </c>
      <c r="C34" s="113" t="s">
        <v>321</v>
      </c>
      <c r="D34" s="113" t="s">
        <v>322</v>
      </c>
      <c r="E34" s="115" t="s">
        <v>120</v>
      </c>
      <c r="G34" s="115" t="s">
        <v>122</v>
      </c>
      <c r="H34" s="118">
        <v>115.5</v>
      </c>
      <c r="N34" s="117"/>
    </row>
    <row r="35" spans="1:14" ht="10">
      <c r="A35" s="115">
        <v>26</v>
      </c>
      <c r="B35" s="113" t="s">
        <v>187</v>
      </c>
      <c r="C35" s="113" t="s">
        <v>323</v>
      </c>
      <c r="D35" s="113" t="s">
        <v>324</v>
      </c>
      <c r="E35" s="115" t="s">
        <v>120</v>
      </c>
      <c r="G35" s="115" t="s">
        <v>122</v>
      </c>
      <c r="H35" s="118">
        <v>117</v>
      </c>
      <c r="N35" s="117" t="s">
        <v>325</v>
      </c>
    </row>
    <row r="36" spans="1:14" ht="10">
      <c r="A36" s="115">
        <v>27</v>
      </c>
      <c r="B36" s="113" t="s">
        <v>169</v>
      </c>
      <c r="C36" s="113" t="s">
        <v>326</v>
      </c>
      <c r="D36" s="113" t="s">
        <v>327</v>
      </c>
      <c r="E36" s="115" t="s">
        <v>120</v>
      </c>
      <c r="G36" s="115" t="s">
        <v>122</v>
      </c>
      <c r="H36" s="118">
        <v>113.5</v>
      </c>
      <c r="N36" s="117"/>
    </row>
    <row r="37" spans="1:14" ht="10">
      <c r="A37" s="115">
        <v>28</v>
      </c>
      <c r="B37" s="113" t="s">
        <v>177</v>
      </c>
      <c r="C37" s="113" t="s">
        <v>328</v>
      </c>
      <c r="D37" s="113" t="s">
        <v>329</v>
      </c>
      <c r="E37" s="115" t="s">
        <v>120</v>
      </c>
      <c r="G37" s="115" t="s">
        <v>122</v>
      </c>
      <c r="H37" s="118">
        <v>113.5</v>
      </c>
      <c r="N37" s="117"/>
    </row>
    <row r="38" spans="1:14" ht="10">
      <c r="A38" s="115">
        <v>29</v>
      </c>
      <c r="B38" s="113" t="s">
        <v>130</v>
      </c>
      <c r="C38" s="113" t="s">
        <v>330</v>
      </c>
      <c r="D38" s="113" t="s">
        <v>331</v>
      </c>
      <c r="E38" s="115" t="s">
        <v>120</v>
      </c>
      <c r="G38" s="115" t="s">
        <v>122</v>
      </c>
      <c r="H38" s="118">
        <v>118.5</v>
      </c>
      <c r="N38" s="117"/>
    </row>
    <row r="39" spans="1:14" ht="10">
      <c r="A39" s="115">
        <v>30</v>
      </c>
      <c r="B39" s="113" t="s">
        <v>135</v>
      </c>
      <c r="C39" s="113" t="s">
        <v>332</v>
      </c>
      <c r="D39" s="113" t="s">
        <v>333</v>
      </c>
      <c r="E39" s="115" t="s">
        <v>120</v>
      </c>
      <c r="G39" s="115" t="s">
        <v>122</v>
      </c>
      <c r="H39" s="118">
        <v>106.5</v>
      </c>
      <c r="N39" s="117"/>
    </row>
    <row r="40" spans="1:14" ht="10">
      <c r="A40" s="115">
        <v>31</v>
      </c>
      <c r="B40" s="113" t="s">
        <v>140</v>
      </c>
      <c r="C40" s="113" t="s">
        <v>334</v>
      </c>
      <c r="D40" s="113" t="s">
        <v>335</v>
      </c>
      <c r="E40" s="115" t="s">
        <v>120</v>
      </c>
      <c r="G40" s="115" t="s">
        <v>122</v>
      </c>
      <c r="H40" s="118">
        <v>99</v>
      </c>
      <c r="N40" s="117"/>
    </row>
    <row r="41" spans="1:14" ht="10.5">
      <c r="A41" s="112"/>
      <c r="D41" s="113"/>
      <c r="N41" s="117"/>
    </row>
    <row r="42" spans="1:14" ht="10.5">
      <c r="A42" s="112" t="s">
        <v>336</v>
      </c>
      <c r="C42" s="113" t="s">
        <v>337</v>
      </c>
      <c r="D42" s="113"/>
      <c r="N42" s="117"/>
    </row>
    <row r="43" spans="1:14" s="125" customFormat="1" ht="10.5">
      <c r="A43" s="119">
        <v>32</v>
      </c>
      <c r="B43" s="120" t="s">
        <v>338</v>
      </c>
      <c r="C43" s="120" t="s">
        <v>339</v>
      </c>
      <c r="D43" s="120" t="s">
        <v>340</v>
      </c>
      <c r="E43" s="119" t="s">
        <v>120</v>
      </c>
      <c r="F43" s="120" t="s">
        <v>341</v>
      </c>
      <c r="G43" s="119" t="s">
        <v>128</v>
      </c>
      <c r="H43" s="122">
        <v>82.5</v>
      </c>
      <c r="I43" s="123">
        <v>43962</v>
      </c>
      <c r="J43" s="119" t="s">
        <v>52</v>
      </c>
      <c r="K43" s="119">
        <v>997961</v>
      </c>
      <c r="L43" s="120" t="s">
        <v>342</v>
      </c>
      <c r="M43" s="119">
        <v>1041840</v>
      </c>
      <c r="N43" s="124" t="s">
        <v>343</v>
      </c>
    </row>
    <row r="44" spans="1:14" ht="10">
      <c r="A44" s="115">
        <v>33</v>
      </c>
      <c r="B44" s="113" t="s">
        <v>153</v>
      </c>
      <c r="C44" s="113" t="s">
        <v>344</v>
      </c>
      <c r="D44" s="113" t="s">
        <v>345</v>
      </c>
      <c r="E44" s="115" t="s">
        <v>120</v>
      </c>
      <c r="F44" s="113" t="s">
        <v>154</v>
      </c>
      <c r="G44" s="115" t="s">
        <v>152</v>
      </c>
      <c r="H44" s="118">
        <v>99</v>
      </c>
      <c r="I44" s="116">
        <v>43955</v>
      </c>
      <c r="J44" s="115" t="s">
        <v>55</v>
      </c>
      <c r="K44" s="115">
        <v>999522</v>
      </c>
      <c r="L44" s="113" t="s">
        <v>346</v>
      </c>
      <c r="M44" s="115">
        <v>1045022</v>
      </c>
      <c r="N44" s="117"/>
    </row>
    <row r="45" spans="1:14" ht="10.5">
      <c r="A45" s="112"/>
      <c r="D45" s="113"/>
      <c r="N45" s="117"/>
    </row>
    <row r="46" spans="1:14" ht="10.5">
      <c r="A46" s="112" t="s">
        <v>347</v>
      </c>
      <c r="C46" s="113" t="s">
        <v>348</v>
      </c>
      <c r="D46" s="113"/>
      <c r="N46" s="117"/>
    </row>
    <row r="47" spans="1:14" ht="10">
      <c r="A47" s="115">
        <v>34</v>
      </c>
      <c r="B47" s="113" t="s">
        <v>196</v>
      </c>
      <c r="C47" s="113" t="s">
        <v>349</v>
      </c>
      <c r="D47" s="113" t="s">
        <v>350</v>
      </c>
      <c r="E47" s="115" t="s">
        <v>120</v>
      </c>
      <c r="F47" s="113" t="s">
        <v>197</v>
      </c>
      <c r="G47" s="115" t="s">
        <v>128</v>
      </c>
      <c r="H47" s="118">
        <v>96.5</v>
      </c>
      <c r="I47" s="116">
        <v>43944</v>
      </c>
      <c r="J47" s="115" t="s">
        <v>55</v>
      </c>
      <c r="K47" s="115">
        <v>999522</v>
      </c>
      <c r="L47" s="113" t="s">
        <v>351</v>
      </c>
      <c r="M47" s="115">
        <v>1045027</v>
      </c>
      <c r="N47" s="117"/>
    </row>
    <row r="48" spans="1:14" ht="10">
      <c r="A48" s="115">
        <v>35</v>
      </c>
      <c r="B48" s="113" t="s">
        <v>161</v>
      </c>
      <c r="C48" s="113" t="s">
        <v>352</v>
      </c>
      <c r="D48" s="113" t="s">
        <v>353</v>
      </c>
      <c r="E48" s="115" t="s">
        <v>120</v>
      </c>
      <c r="F48" s="113" t="s">
        <v>162</v>
      </c>
      <c r="G48" s="115" t="s">
        <v>133</v>
      </c>
      <c r="H48" s="118">
        <v>85.5</v>
      </c>
      <c r="I48" s="116">
        <v>43952</v>
      </c>
      <c r="J48" s="115" t="s">
        <v>46</v>
      </c>
      <c r="K48" s="115">
        <v>998374</v>
      </c>
      <c r="L48" s="113" t="s">
        <v>354</v>
      </c>
      <c r="M48" s="115">
        <v>1048036</v>
      </c>
      <c r="N48" s="117"/>
    </row>
    <row r="49" spans="1:14" ht="10">
      <c r="A49" s="115">
        <v>36</v>
      </c>
      <c r="B49" s="113" t="s">
        <v>136</v>
      </c>
      <c r="C49" s="113" t="s">
        <v>355</v>
      </c>
      <c r="D49" s="113" t="s">
        <v>356</v>
      </c>
      <c r="E49" s="115" t="s">
        <v>120</v>
      </c>
      <c r="F49" s="113" t="s">
        <v>137</v>
      </c>
      <c r="G49" s="115" t="s">
        <v>128</v>
      </c>
      <c r="H49" s="118">
        <v>91</v>
      </c>
      <c r="I49" s="116">
        <v>43943</v>
      </c>
      <c r="J49" s="115" t="s">
        <v>55</v>
      </c>
      <c r="K49" s="115">
        <v>999522</v>
      </c>
      <c r="L49" s="113" t="s">
        <v>357</v>
      </c>
      <c r="M49" s="115">
        <v>1040088</v>
      </c>
      <c r="N49" s="117"/>
    </row>
    <row r="50" spans="1:14" s="125" customFormat="1" ht="10.5">
      <c r="A50" s="119">
        <v>37</v>
      </c>
      <c r="B50" s="120" t="s">
        <v>358</v>
      </c>
      <c r="C50" s="120" t="s">
        <v>359</v>
      </c>
      <c r="D50" s="120" t="s">
        <v>360</v>
      </c>
      <c r="E50" s="119" t="s">
        <v>120</v>
      </c>
      <c r="F50" s="120"/>
      <c r="G50" s="119" t="s">
        <v>122</v>
      </c>
      <c r="H50" s="122">
        <v>89.5</v>
      </c>
      <c r="I50" s="123"/>
      <c r="J50" s="119"/>
      <c r="K50" s="119"/>
      <c r="L50" s="120"/>
      <c r="M50" s="119"/>
      <c r="N50" s="124" t="s">
        <v>361</v>
      </c>
    </row>
    <row r="51" spans="1:14" ht="10">
      <c r="A51" s="115">
        <v>38</v>
      </c>
      <c r="B51" s="113" t="s">
        <v>165</v>
      </c>
      <c r="C51" s="113" t="s">
        <v>362</v>
      </c>
      <c r="D51" s="113" t="s">
        <v>363</v>
      </c>
      <c r="E51" s="115" t="s">
        <v>120</v>
      </c>
      <c r="F51" s="113" t="s">
        <v>166</v>
      </c>
      <c r="G51" s="115" t="s">
        <v>152</v>
      </c>
      <c r="H51" s="118">
        <v>113.5</v>
      </c>
      <c r="I51" s="116">
        <v>43953</v>
      </c>
      <c r="J51" s="115" t="s">
        <v>55</v>
      </c>
      <c r="K51" s="115">
        <v>999522</v>
      </c>
      <c r="L51" s="113" t="s">
        <v>364</v>
      </c>
      <c r="M51" s="115">
        <v>1041983</v>
      </c>
      <c r="N51" s="117"/>
    </row>
    <row r="52" spans="1:14" ht="10">
      <c r="A52" s="115">
        <v>39</v>
      </c>
      <c r="B52" s="113" t="s">
        <v>170</v>
      </c>
      <c r="C52" s="113" t="s">
        <v>365</v>
      </c>
      <c r="D52" s="113" t="s">
        <v>366</v>
      </c>
      <c r="E52" s="115" t="s">
        <v>120</v>
      </c>
      <c r="F52" s="113" t="s">
        <v>171</v>
      </c>
      <c r="G52" s="115" t="s">
        <v>128</v>
      </c>
      <c r="H52" s="118">
        <v>93.5</v>
      </c>
      <c r="I52" s="116">
        <v>43950</v>
      </c>
      <c r="J52" s="115" t="s">
        <v>55</v>
      </c>
      <c r="K52" s="115">
        <v>999522</v>
      </c>
      <c r="L52" s="113" t="s">
        <v>367</v>
      </c>
      <c r="M52" s="115">
        <v>1041981</v>
      </c>
      <c r="N52" s="117"/>
    </row>
    <row r="53" spans="1:14" ht="10">
      <c r="A53" s="115">
        <v>40</v>
      </c>
      <c r="B53" s="113" t="s">
        <v>159</v>
      </c>
      <c r="C53" s="113" t="s">
        <v>368</v>
      </c>
      <c r="D53" s="113" t="s">
        <v>369</v>
      </c>
      <c r="E53" s="115" t="s">
        <v>120</v>
      </c>
      <c r="F53" s="113" t="s">
        <v>160</v>
      </c>
      <c r="G53" s="115" t="s">
        <v>133</v>
      </c>
      <c r="H53" s="118">
        <v>90.5</v>
      </c>
      <c r="I53" s="116">
        <v>43947</v>
      </c>
      <c r="J53" s="115" t="s">
        <v>46</v>
      </c>
      <c r="K53" s="115">
        <v>998374</v>
      </c>
      <c r="L53" s="113" t="s">
        <v>370</v>
      </c>
      <c r="M53" s="115">
        <v>1048037</v>
      </c>
      <c r="N53" s="117"/>
    </row>
    <row r="54" spans="1:14" ht="10">
      <c r="A54" s="115">
        <v>41</v>
      </c>
      <c r="B54" s="113" t="s">
        <v>138</v>
      </c>
      <c r="C54" s="113" t="s">
        <v>371</v>
      </c>
      <c r="D54" s="113" t="s">
        <v>372</v>
      </c>
      <c r="E54" s="115" t="s">
        <v>120</v>
      </c>
      <c r="F54" s="113" t="s">
        <v>139</v>
      </c>
      <c r="G54" s="115" t="s">
        <v>133</v>
      </c>
      <c r="H54" s="118">
        <v>91.5</v>
      </c>
      <c r="I54" s="116">
        <v>43957</v>
      </c>
      <c r="J54" s="115" t="s">
        <v>46</v>
      </c>
      <c r="K54" s="115">
        <v>998374</v>
      </c>
      <c r="L54" s="113" t="s">
        <v>373</v>
      </c>
      <c r="M54" s="115">
        <v>1045042</v>
      </c>
      <c r="N54" s="117"/>
    </row>
    <row r="55" spans="1:14" ht="10">
      <c r="A55" s="115">
        <v>42</v>
      </c>
      <c r="B55" s="113" t="s">
        <v>149</v>
      </c>
      <c r="C55" s="113" t="s">
        <v>374</v>
      </c>
      <c r="D55" s="113" t="s">
        <v>375</v>
      </c>
      <c r="E55" s="115" t="s">
        <v>120</v>
      </c>
      <c r="F55" s="113" t="s">
        <v>150</v>
      </c>
      <c r="G55" s="115" t="s">
        <v>133</v>
      </c>
      <c r="H55" s="118">
        <v>86.5</v>
      </c>
      <c r="I55" s="116">
        <v>43957</v>
      </c>
      <c r="J55" s="115" t="s">
        <v>55</v>
      </c>
      <c r="K55" s="115">
        <v>999522</v>
      </c>
      <c r="L55" s="113" t="s">
        <v>376</v>
      </c>
      <c r="M55" s="115">
        <v>1040111</v>
      </c>
      <c r="N55" s="117"/>
    </row>
    <row r="56" spans="1:14" ht="10.5">
      <c r="A56" s="112"/>
      <c r="D56" s="113"/>
      <c r="N56" s="117"/>
    </row>
    <row r="57" spans="1:14" ht="10.5">
      <c r="A57" s="126" t="s">
        <v>23</v>
      </c>
      <c r="C57" s="113" t="s">
        <v>377</v>
      </c>
      <c r="D57" s="113"/>
      <c r="N57" s="117"/>
    </row>
    <row r="58" spans="1:14" ht="10">
      <c r="A58" s="115">
        <v>43</v>
      </c>
      <c r="B58" s="113" t="s">
        <v>157</v>
      </c>
      <c r="C58" s="113" t="s">
        <v>378</v>
      </c>
      <c r="D58" s="113" t="s">
        <v>379</v>
      </c>
      <c r="E58" s="115" t="s">
        <v>120</v>
      </c>
      <c r="F58" s="113" t="s">
        <v>158</v>
      </c>
      <c r="G58" s="115" t="s">
        <v>128</v>
      </c>
      <c r="H58" s="118">
        <v>100</v>
      </c>
      <c r="I58" s="116">
        <v>43944</v>
      </c>
      <c r="J58" s="115" t="s">
        <v>52</v>
      </c>
      <c r="L58" s="113" t="s">
        <v>380</v>
      </c>
      <c r="N58" s="117"/>
    </row>
    <row r="59" spans="1:14" ht="10.5">
      <c r="A59" s="112"/>
      <c r="D59" s="113"/>
      <c r="N59" s="117"/>
    </row>
    <row r="60" spans="1:14" ht="10.5">
      <c r="A60" s="112" t="s">
        <v>28</v>
      </c>
      <c r="C60" s="113" t="s">
        <v>381</v>
      </c>
      <c r="D60" s="113"/>
      <c r="N60" s="117"/>
    </row>
    <row r="61" spans="1:14" ht="10">
      <c r="A61" s="115">
        <v>44</v>
      </c>
      <c r="B61" s="113" t="s">
        <v>167</v>
      </c>
      <c r="C61" s="113" t="s">
        <v>382</v>
      </c>
      <c r="D61" s="113" t="s">
        <v>383</v>
      </c>
      <c r="E61" s="115" t="s">
        <v>120</v>
      </c>
      <c r="F61" s="113" t="s">
        <v>168</v>
      </c>
      <c r="G61" s="115" t="s">
        <v>128</v>
      </c>
      <c r="H61" s="118">
        <v>108</v>
      </c>
      <c r="I61" s="116">
        <v>43943</v>
      </c>
      <c r="J61" s="115" t="s">
        <v>55</v>
      </c>
      <c r="L61" s="113" t="s">
        <v>384</v>
      </c>
      <c r="N61" s="117"/>
    </row>
    <row r="62" spans="1:14" ht="10">
      <c r="D62" s="113"/>
      <c r="N62" s="117"/>
    </row>
    <row r="63" spans="1:14" ht="10.5">
      <c r="A63" s="112" t="s">
        <v>24</v>
      </c>
      <c r="C63" s="113" t="s">
        <v>377</v>
      </c>
      <c r="D63" s="113"/>
      <c r="N63" s="117"/>
    </row>
    <row r="64" spans="1:14" s="125" customFormat="1" ht="10.5">
      <c r="A64" s="119">
        <v>45</v>
      </c>
      <c r="B64" s="120" t="s">
        <v>385</v>
      </c>
      <c r="C64" s="120" t="s">
        <v>386</v>
      </c>
      <c r="D64" s="120" t="s">
        <v>387</v>
      </c>
      <c r="E64" s="119" t="s">
        <v>120</v>
      </c>
      <c r="F64" s="120" t="s">
        <v>388</v>
      </c>
      <c r="G64" s="119" t="s">
        <v>128</v>
      </c>
      <c r="H64" s="122">
        <v>90</v>
      </c>
      <c r="I64" s="123">
        <v>43941</v>
      </c>
      <c r="J64" s="119" t="s">
        <v>389</v>
      </c>
      <c r="K64" s="119"/>
      <c r="L64" s="120" t="s">
        <v>390</v>
      </c>
      <c r="M64" s="119"/>
      <c r="N64" s="124" t="s">
        <v>266</v>
      </c>
    </row>
    <row r="65" spans="1:14" ht="10">
      <c r="A65" s="115">
        <v>46</v>
      </c>
      <c r="B65" s="113" t="s">
        <v>143</v>
      </c>
      <c r="C65" s="113" t="s">
        <v>391</v>
      </c>
      <c r="D65" s="113" t="s">
        <v>392</v>
      </c>
      <c r="E65" s="115" t="s">
        <v>120</v>
      </c>
      <c r="F65" s="113" t="s">
        <v>144</v>
      </c>
      <c r="G65" s="115" t="s">
        <v>128</v>
      </c>
      <c r="H65" s="118">
        <v>70.5</v>
      </c>
      <c r="I65" s="116">
        <v>43954</v>
      </c>
      <c r="J65" s="115" t="s">
        <v>52</v>
      </c>
      <c r="L65" s="113" t="s">
        <v>393</v>
      </c>
      <c r="N65" s="117"/>
    </row>
    <row r="66" spans="1:14" s="125" customFormat="1" ht="10.5">
      <c r="A66" s="119">
        <v>47</v>
      </c>
      <c r="B66" s="120" t="s">
        <v>394</v>
      </c>
      <c r="C66" s="120" t="s">
        <v>395</v>
      </c>
      <c r="D66" s="120" t="s">
        <v>396</v>
      </c>
      <c r="E66" s="119" t="s">
        <v>120</v>
      </c>
      <c r="F66" s="120" t="s">
        <v>397</v>
      </c>
      <c r="G66" s="119" t="s">
        <v>152</v>
      </c>
      <c r="H66" s="122">
        <v>102</v>
      </c>
      <c r="I66" s="123">
        <v>43964</v>
      </c>
      <c r="J66" s="119" t="s">
        <v>398</v>
      </c>
      <c r="K66" s="119"/>
      <c r="L66" s="120" t="s">
        <v>399</v>
      </c>
      <c r="M66" s="119"/>
      <c r="N66" s="124" t="s">
        <v>249</v>
      </c>
    </row>
    <row r="67" spans="1:14" ht="10">
      <c r="D67" s="113"/>
      <c r="N67" s="117"/>
    </row>
    <row r="68" spans="1:14" ht="10.5">
      <c r="A68" s="112" t="s">
        <v>18</v>
      </c>
      <c r="C68" s="113" t="s">
        <v>400</v>
      </c>
      <c r="D68" s="114"/>
      <c r="N68" s="117"/>
    </row>
    <row r="69" spans="1:14" s="125" customFormat="1" ht="10.5">
      <c r="A69" s="119">
        <v>48</v>
      </c>
      <c r="B69" s="120" t="s">
        <v>401</v>
      </c>
      <c r="C69" s="120" t="s">
        <v>402</v>
      </c>
      <c r="D69" s="121">
        <v>6214</v>
      </c>
      <c r="E69" s="119" t="s">
        <v>132</v>
      </c>
      <c r="F69" s="120"/>
      <c r="G69" s="119" t="s">
        <v>133</v>
      </c>
      <c r="H69" s="122">
        <v>66</v>
      </c>
      <c r="I69" s="123">
        <v>43938</v>
      </c>
      <c r="J69" s="119" t="s">
        <v>49</v>
      </c>
      <c r="K69" s="119"/>
      <c r="L69" s="120" t="s">
        <v>403</v>
      </c>
      <c r="M69" s="119"/>
      <c r="N69" s="124" t="s">
        <v>404</v>
      </c>
    </row>
    <row r="70" spans="1:14" s="125" customFormat="1" ht="10.5">
      <c r="A70" s="119">
        <v>49</v>
      </c>
      <c r="B70" s="120" t="s">
        <v>405</v>
      </c>
      <c r="C70" s="120" t="s">
        <v>406</v>
      </c>
      <c r="D70" s="121">
        <v>6208</v>
      </c>
      <c r="E70" s="119" t="s">
        <v>132</v>
      </c>
      <c r="F70" s="120"/>
      <c r="G70" s="119" t="s">
        <v>118</v>
      </c>
      <c r="H70" s="122">
        <v>79</v>
      </c>
      <c r="I70" s="123">
        <v>43939</v>
      </c>
      <c r="J70" s="119" t="s">
        <v>49</v>
      </c>
      <c r="K70" s="119"/>
      <c r="L70" s="120" t="s">
        <v>407</v>
      </c>
      <c r="M70" s="119"/>
      <c r="N70" s="124" t="s">
        <v>408</v>
      </c>
    </row>
    <row r="71" spans="1:14" ht="10">
      <c r="A71" s="115">
        <v>50</v>
      </c>
      <c r="B71" s="113" t="s">
        <v>186</v>
      </c>
      <c r="C71" s="113" t="s">
        <v>409</v>
      </c>
      <c r="D71" s="114">
        <v>6207</v>
      </c>
      <c r="E71" s="115" t="s">
        <v>132</v>
      </c>
      <c r="G71" s="115" t="s">
        <v>118</v>
      </c>
      <c r="H71" s="118">
        <v>71</v>
      </c>
      <c r="I71" s="116">
        <v>43939</v>
      </c>
      <c r="J71" s="115" t="s">
        <v>49</v>
      </c>
      <c r="L71" s="113" t="s">
        <v>410</v>
      </c>
      <c r="N71" s="117"/>
    </row>
    <row r="72" spans="1:14" ht="10">
      <c r="A72" s="115">
        <v>51</v>
      </c>
      <c r="B72" s="113" t="s">
        <v>190</v>
      </c>
      <c r="C72" s="113" t="s">
        <v>411</v>
      </c>
      <c r="D72" s="114">
        <v>6204</v>
      </c>
      <c r="E72" s="115" t="s">
        <v>132</v>
      </c>
      <c r="G72" s="115" t="s">
        <v>118</v>
      </c>
      <c r="H72" s="118">
        <v>90</v>
      </c>
      <c r="I72" s="116">
        <v>43941</v>
      </c>
      <c r="J72" s="115" t="s">
        <v>47</v>
      </c>
      <c r="L72" s="113" t="s">
        <v>412</v>
      </c>
      <c r="N72" s="117"/>
    </row>
    <row r="73" spans="1:14" s="125" customFormat="1" ht="10.5">
      <c r="A73" s="119">
        <v>52</v>
      </c>
      <c r="B73" s="120" t="s">
        <v>413</v>
      </c>
      <c r="C73" s="120" t="s">
        <v>414</v>
      </c>
      <c r="D73" s="121">
        <v>6201</v>
      </c>
      <c r="E73" s="119" t="s">
        <v>132</v>
      </c>
      <c r="F73" s="120"/>
      <c r="G73" s="119" t="s">
        <v>118</v>
      </c>
      <c r="H73" s="122">
        <v>54.5</v>
      </c>
      <c r="I73" s="123">
        <v>43941</v>
      </c>
      <c r="J73" s="119" t="s">
        <v>49</v>
      </c>
      <c r="K73" s="119"/>
      <c r="L73" s="120" t="s">
        <v>415</v>
      </c>
      <c r="M73" s="119"/>
      <c r="N73" s="124" t="s">
        <v>404</v>
      </c>
    </row>
    <row r="74" spans="1:14" ht="10">
      <c r="A74" s="115">
        <v>53</v>
      </c>
      <c r="B74" s="113" t="s">
        <v>188</v>
      </c>
      <c r="C74" s="113" t="s">
        <v>416</v>
      </c>
      <c r="D74" s="114">
        <v>6211</v>
      </c>
      <c r="E74" s="115" t="s">
        <v>132</v>
      </c>
      <c r="G74" s="115" t="s">
        <v>133</v>
      </c>
      <c r="H74" s="118">
        <v>78.5</v>
      </c>
      <c r="I74" s="116">
        <v>43942</v>
      </c>
      <c r="J74" s="115" t="s">
        <v>49</v>
      </c>
      <c r="L74" s="113" t="s">
        <v>417</v>
      </c>
      <c r="N74" s="117"/>
    </row>
    <row r="75" spans="1:14" ht="10">
      <c r="A75" s="115">
        <v>54</v>
      </c>
      <c r="B75" s="113" t="s">
        <v>194</v>
      </c>
      <c r="C75" s="113" t="s">
        <v>418</v>
      </c>
      <c r="D75" s="114">
        <v>6205</v>
      </c>
      <c r="E75" s="115" t="s">
        <v>132</v>
      </c>
      <c r="G75" s="115" t="s">
        <v>118</v>
      </c>
      <c r="H75" s="118">
        <v>75</v>
      </c>
      <c r="I75" s="116">
        <v>43942</v>
      </c>
      <c r="J75" s="115" t="s">
        <v>49</v>
      </c>
      <c r="L75" s="113" t="s">
        <v>419</v>
      </c>
      <c r="N75" s="117"/>
    </row>
    <row r="76" spans="1:14" ht="10">
      <c r="A76" s="115">
        <v>55</v>
      </c>
      <c r="B76" s="113" t="s">
        <v>195</v>
      </c>
      <c r="C76" s="113" t="s">
        <v>420</v>
      </c>
      <c r="D76" s="114">
        <v>6206</v>
      </c>
      <c r="E76" s="115" t="s">
        <v>132</v>
      </c>
      <c r="G76" s="115" t="s">
        <v>133</v>
      </c>
      <c r="H76" s="118">
        <v>52.5</v>
      </c>
      <c r="I76" s="116">
        <v>43942</v>
      </c>
      <c r="J76" s="115" t="s">
        <v>47</v>
      </c>
      <c r="L76" s="113" t="s">
        <v>421</v>
      </c>
      <c r="N76" s="117"/>
    </row>
    <row r="77" spans="1:14" ht="10">
      <c r="A77" s="115">
        <v>56</v>
      </c>
      <c r="B77" s="113" t="s">
        <v>192</v>
      </c>
      <c r="C77" s="113" t="s">
        <v>422</v>
      </c>
      <c r="D77" s="114">
        <v>6209</v>
      </c>
      <c r="E77" s="115" t="s">
        <v>132</v>
      </c>
      <c r="G77" s="115" t="s">
        <v>133</v>
      </c>
      <c r="H77" s="118">
        <v>73</v>
      </c>
      <c r="I77" s="116">
        <v>43942</v>
      </c>
      <c r="J77" s="115" t="s">
        <v>47</v>
      </c>
      <c r="L77" s="113" t="s">
        <v>421</v>
      </c>
      <c r="N77" s="117"/>
    </row>
    <row r="78" spans="1:14" ht="10">
      <c r="A78" s="115">
        <v>57</v>
      </c>
      <c r="B78" s="113" t="s">
        <v>184</v>
      </c>
      <c r="C78" s="113" t="s">
        <v>423</v>
      </c>
      <c r="D78" s="114">
        <v>6213</v>
      </c>
      <c r="E78" s="115" t="s">
        <v>132</v>
      </c>
      <c r="G78" s="115" t="s">
        <v>118</v>
      </c>
      <c r="H78" s="118">
        <v>55</v>
      </c>
      <c r="I78" s="116">
        <v>43953</v>
      </c>
      <c r="J78" s="115" t="s">
        <v>49</v>
      </c>
      <c r="L78" s="113" t="s">
        <v>424</v>
      </c>
      <c r="N78" s="117"/>
    </row>
    <row r="79" spans="1:14" ht="10.5">
      <c r="A79" s="112"/>
      <c r="D79" s="113"/>
      <c r="N79" s="117"/>
    </row>
    <row r="80" spans="1:14" ht="10.5">
      <c r="A80" s="112" t="s">
        <v>21</v>
      </c>
      <c r="C80" s="113" t="s">
        <v>400</v>
      </c>
      <c r="D80" s="113"/>
      <c r="N80" s="117"/>
    </row>
    <row r="81" spans="1:14" ht="10">
      <c r="A81" s="115">
        <v>58</v>
      </c>
      <c r="B81" s="113" t="s">
        <v>202</v>
      </c>
      <c r="C81" s="113" t="s">
        <v>425</v>
      </c>
      <c r="D81" s="113" t="s">
        <v>426</v>
      </c>
      <c r="E81" s="115" t="s">
        <v>132</v>
      </c>
      <c r="G81" s="115" t="s">
        <v>133</v>
      </c>
      <c r="H81" s="118">
        <v>66.5</v>
      </c>
      <c r="I81" s="116">
        <v>43939</v>
      </c>
      <c r="J81" s="115" t="s">
        <v>49</v>
      </c>
      <c r="L81" s="113" t="s">
        <v>427</v>
      </c>
      <c r="N81" s="117"/>
    </row>
    <row r="82" spans="1:14" s="125" customFormat="1" ht="10.5">
      <c r="A82" s="119">
        <v>59</v>
      </c>
      <c r="B82" s="120" t="s">
        <v>428</v>
      </c>
      <c r="C82" s="120" t="s">
        <v>429</v>
      </c>
      <c r="D82" s="120" t="s">
        <v>430</v>
      </c>
      <c r="E82" s="119" t="s">
        <v>132</v>
      </c>
      <c r="F82" s="120"/>
      <c r="G82" s="119" t="s">
        <v>118</v>
      </c>
      <c r="H82" s="122">
        <v>81</v>
      </c>
      <c r="I82" s="123">
        <v>43939</v>
      </c>
      <c r="J82" s="119" t="s">
        <v>47</v>
      </c>
      <c r="K82" s="119"/>
      <c r="L82" s="120" t="s">
        <v>431</v>
      </c>
      <c r="M82" s="119"/>
      <c r="N82" s="124" t="s">
        <v>432</v>
      </c>
    </row>
    <row r="83" spans="1:14" s="125" customFormat="1" ht="10.5">
      <c r="A83" s="119">
        <v>60</v>
      </c>
      <c r="B83" s="120" t="s">
        <v>195</v>
      </c>
      <c r="C83" s="120" t="s">
        <v>433</v>
      </c>
      <c r="D83" s="120" t="s">
        <v>434</v>
      </c>
      <c r="E83" s="119" t="s">
        <v>132</v>
      </c>
      <c r="F83" s="120"/>
      <c r="G83" s="119" t="s">
        <v>133</v>
      </c>
      <c r="H83" s="122">
        <v>79</v>
      </c>
      <c r="I83" s="123">
        <v>43940</v>
      </c>
      <c r="J83" s="119" t="s">
        <v>49</v>
      </c>
      <c r="K83" s="119"/>
      <c r="L83" s="120" t="s">
        <v>435</v>
      </c>
      <c r="M83" s="119"/>
      <c r="N83" s="124" t="s">
        <v>436</v>
      </c>
    </row>
    <row r="84" spans="1:14" ht="10">
      <c r="A84" s="115">
        <v>61</v>
      </c>
      <c r="B84" s="113" t="s">
        <v>201</v>
      </c>
      <c r="C84" s="113" t="s">
        <v>437</v>
      </c>
      <c r="D84" s="113" t="s">
        <v>438</v>
      </c>
      <c r="E84" s="115" t="s">
        <v>132</v>
      </c>
      <c r="G84" s="115" t="s">
        <v>133</v>
      </c>
      <c r="H84" s="118">
        <v>62</v>
      </c>
      <c r="I84" s="116">
        <v>43952</v>
      </c>
      <c r="J84" s="115" t="s">
        <v>47</v>
      </c>
      <c r="L84" s="113" t="s">
        <v>439</v>
      </c>
      <c r="N84" s="117"/>
    </row>
    <row r="85" spans="1:14" ht="10">
      <c r="A85" s="115">
        <v>62</v>
      </c>
      <c r="B85" s="113" t="s">
        <v>199</v>
      </c>
      <c r="C85" s="113" t="s">
        <v>440</v>
      </c>
      <c r="D85" s="113" t="s">
        <v>441</v>
      </c>
      <c r="E85" s="115" t="s">
        <v>132</v>
      </c>
      <c r="G85" s="115" t="s">
        <v>133</v>
      </c>
      <c r="H85" s="118">
        <v>69.5</v>
      </c>
      <c r="I85" s="116">
        <v>43954</v>
      </c>
      <c r="J85" s="115" t="s">
        <v>49</v>
      </c>
      <c r="L85" s="113" t="s">
        <v>442</v>
      </c>
      <c r="N85" s="117"/>
    </row>
    <row r="86" spans="1:14" ht="10">
      <c r="D86" s="113"/>
      <c r="N86" s="117"/>
    </row>
    <row r="87" spans="1:14" ht="10.5">
      <c r="A87" s="112" t="s">
        <v>443</v>
      </c>
      <c r="C87" s="113" t="s">
        <v>444</v>
      </c>
      <c r="D87" s="113"/>
      <c r="N87" s="117"/>
    </row>
    <row r="88" spans="1:14" ht="10">
      <c r="A88" s="115">
        <v>63</v>
      </c>
      <c r="B88" s="113" t="s">
        <v>123</v>
      </c>
      <c r="C88" s="113" t="s">
        <v>445</v>
      </c>
      <c r="D88" s="113" t="s">
        <v>446</v>
      </c>
      <c r="E88" s="115" t="s">
        <v>120</v>
      </c>
      <c r="G88" s="115" t="s">
        <v>122</v>
      </c>
      <c r="H88" s="118">
        <v>109</v>
      </c>
      <c r="N88" s="117"/>
    </row>
    <row r="89" spans="1:14" ht="10">
      <c r="A89" s="115">
        <v>64</v>
      </c>
      <c r="B89" s="113" t="s">
        <v>178</v>
      </c>
      <c r="C89" s="113" t="s">
        <v>447</v>
      </c>
      <c r="D89" s="113" t="s">
        <v>448</v>
      </c>
      <c r="E89" s="115" t="s">
        <v>120</v>
      </c>
      <c r="G89" s="115" t="s">
        <v>122</v>
      </c>
      <c r="H89" s="118">
        <v>106</v>
      </c>
      <c r="N89" s="117"/>
    </row>
    <row r="90" spans="1:14" ht="10">
      <c r="A90" s="115">
        <v>65</v>
      </c>
      <c r="B90" s="113" t="s">
        <v>124</v>
      </c>
      <c r="C90" s="113" t="s">
        <v>449</v>
      </c>
      <c r="D90" s="113" t="s">
        <v>450</v>
      </c>
      <c r="E90" s="115" t="s">
        <v>120</v>
      </c>
      <c r="G90" s="115" t="s">
        <v>122</v>
      </c>
      <c r="H90" s="118">
        <v>114</v>
      </c>
      <c r="N90" s="117"/>
    </row>
    <row r="91" spans="1:14" ht="10">
      <c r="A91" s="115">
        <v>66</v>
      </c>
      <c r="B91" s="113" t="s">
        <v>134</v>
      </c>
      <c r="C91" s="113" t="s">
        <v>451</v>
      </c>
      <c r="D91" s="113" t="s">
        <v>452</v>
      </c>
      <c r="E91" s="115" t="s">
        <v>120</v>
      </c>
      <c r="G91" s="115" t="s">
        <v>122</v>
      </c>
      <c r="H91" s="118">
        <v>113.5</v>
      </c>
      <c r="N91" s="117"/>
    </row>
    <row r="92" spans="1:14" ht="10">
      <c r="A92" s="115">
        <v>67</v>
      </c>
      <c r="B92" s="113" t="s">
        <v>141</v>
      </c>
      <c r="C92" s="113" t="s">
        <v>453</v>
      </c>
      <c r="D92" s="113" t="s">
        <v>454</v>
      </c>
      <c r="E92" s="115" t="s">
        <v>120</v>
      </c>
      <c r="G92" s="115" t="s">
        <v>122</v>
      </c>
      <c r="H92" s="118">
        <v>110.5</v>
      </c>
      <c r="N92" s="117"/>
    </row>
    <row r="93" spans="1:14" ht="10">
      <c r="A93" s="115">
        <v>68</v>
      </c>
      <c r="B93" s="113" t="s">
        <v>189</v>
      </c>
      <c r="C93" s="113" t="s">
        <v>455</v>
      </c>
      <c r="D93" s="113" t="s">
        <v>456</v>
      </c>
      <c r="E93" s="115" t="s">
        <v>120</v>
      </c>
      <c r="G93" s="115" t="s">
        <v>122</v>
      </c>
      <c r="H93" s="118">
        <v>101.5</v>
      </c>
      <c r="N93" s="117"/>
    </row>
    <row r="94" spans="1:14" ht="10">
      <c r="A94" s="115">
        <v>69</v>
      </c>
      <c r="B94" s="113" t="s">
        <v>156</v>
      </c>
      <c r="C94" s="113" t="s">
        <v>457</v>
      </c>
      <c r="D94" s="113" t="s">
        <v>458</v>
      </c>
      <c r="E94" s="115" t="s">
        <v>120</v>
      </c>
      <c r="G94" s="115" t="s">
        <v>122</v>
      </c>
      <c r="H94" s="118">
        <v>101</v>
      </c>
      <c r="N94" s="117"/>
    </row>
    <row r="95" spans="1:14" ht="10">
      <c r="A95" s="115">
        <v>70</v>
      </c>
      <c r="B95" s="113" t="s">
        <v>155</v>
      </c>
      <c r="C95" s="113" t="s">
        <v>459</v>
      </c>
      <c r="D95" s="113" t="s">
        <v>460</v>
      </c>
      <c r="E95" s="115" t="s">
        <v>120</v>
      </c>
      <c r="G95" s="115" t="s">
        <v>122</v>
      </c>
      <c r="H95" s="118">
        <v>109.5</v>
      </c>
      <c r="N95" s="117"/>
    </row>
    <row r="96" spans="1:14" s="125" customFormat="1" ht="10.5">
      <c r="A96" s="119">
        <v>71</v>
      </c>
      <c r="B96" s="120" t="s">
        <v>461</v>
      </c>
      <c r="C96" s="120" t="s">
        <v>462</v>
      </c>
      <c r="D96" s="120" t="s">
        <v>463</v>
      </c>
      <c r="E96" s="119" t="s">
        <v>120</v>
      </c>
      <c r="F96" s="120"/>
      <c r="G96" s="119" t="s">
        <v>122</v>
      </c>
      <c r="H96" s="122">
        <v>126</v>
      </c>
      <c r="I96" s="123"/>
      <c r="J96" s="119"/>
      <c r="K96" s="119"/>
      <c r="L96" s="120"/>
      <c r="M96" s="119"/>
      <c r="N96" s="124" t="s">
        <v>464</v>
      </c>
    </row>
    <row r="97" spans="1:14" ht="10">
      <c r="A97" s="115">
        <v>72</v>
      </c>
      <c r="B97" s="113" t="s">
        <v>129</v>
      </c>
      <c r="C97" s="113" t="s">
        <v>465</v>
      </c>
      <c r="D97" s="113" t="s">
        <v>466</v>
      </c>
      <c r="E97" s="115" t="s">
        <v>120</v>
      </c>
      <c r="G97" s="115" t="s">
        <v>122</v>
      </c>
      <c r="H97" s="118">
        <v>109.5</v>
      </c>
      <c r="N97" s="117"/>
    </row>
    <row r="98" spans="1:14" ht="10">
      <c r="D98" s="113"/>
      <c r="N98" s="117"/>
    </row>
    <row r="99" spans="1:14" ht="10.5">
      <c r="A99" s="112" t="s">
        <v>467</v>
      </c>
      <c r="C99" s="113" t="s">
        <v>468</v>
      </c>
      <c r="D99" s="113"/>
      <c r="N99" s="117"/>
    </row>
    <row r="100" spans="1:14" ht="10">
      <c r="A100" s="115">
        <v>73</v>
      </c>
      <c r="B100" s="113" t="s">
        <v>173</v>
      </c>
      <c r="C100" s="113" t="s">
        <v>469</v>
      </c>
      <c r="D100" s="113" t="s">
        <v>470</v>
      </c>
      <c r="E100" s="115" t="s">
        <v>120</v>
      </c>
      <c r="F100" s="113" t="s">
        <v>174</v>
      </c>
      <c r="G100" s="115" t="s">
        <v>152</v>
      </c>
      <c r="H100" s="118">
        <v>127.5</v>
      </c>
      <c r="I100" s="116">
        <v>43953</v>
      </c>
      <c r="J100" s="115" t="s">
        <v>54</v>
      </c>
      <c r="K100" s="115">
        <v>998005</v>
      </c>
      <c r="L100" s="113" t="s">
        <v>471</v>
      </c>
      <c r="M100" s="115">
        <v>1046001</v>
      </c>
      <c r="N100" s="117"/>
    </row>
    <row r="101" spans="1:14" ht="10">
      <c r="A101" s="115">
        <v>74</v>
      </c>
      <c r="B101" s="113" t="s">
        <v>163</v>
      </c>
      <c r="C101" s="113" t="s">
        <v>472</v>
      </c>
      <c r="D101" s="113" t="s">
        <v>473</v>
      </c>
      <c r="E101" s="115" t="s">
        <v>120</v>
      </c>
      <c r="F101" s="113" t="s">
        <v>164</v>
      </c>
      <c r="G101" s="115" t="s">
        <v>128</v>
      </c>
      <c r="H101" s="118">
        <v>135</v>
      </c>
      <c r="I101" s="116">
        <v>43961</v>
      </c>
      <c r="J101" s="115" t="s">
        <v>54</v>
      </c>
      <c r="K101" s="115">
        <v>998005</v>
      </c>
      <c r="L101" s="113" t="s">
        <v>474</v>
      </c>
      <c r="M101" s="115">
        <v>104600</v>
      </c>
      <c r="N101" s="117"/>
    </row>
    <row r="102" spans="1:14" ht="10">
      <c r="A102" s="115">
        <v>75</v>
      </c>
      <c r="B102" s="113" t="s">
        <v>182</v>
      </c>
      <c r="C102" s="113" t="s">
        <v>475</v>
      </c>
      <c r="D102" s="113" t="s">
        <v>476</v>
      </c>
      <c r="E102" s="115" t="s">
        <v>120</v>
      </c>
      <c r="F102" s="113" t="s">
        <v>183</v>
      </c>
      <c r="G102" s="115" t="s">
        <v>152</v>
      </c>
      <c r="H102" s="118">
        <v>131.5</v>
      </c>
      <c r="I102" s="116">
        <v>43960</v>
      </c>
      <c r="J102" s="115" t="s">
        <v>54</v>
      </c>
      <c r="K102" s="115">
        <v>998005</v>
      </c>
      <c r="L102" s="113" t="s">
        <v>477</v>
      </c>
      <c r="M102" s="115">
        <v>1043123</v>
      </c>
      <c r="N102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8EA7-C1D9-4E80-962E-6B39614190F8}">
  <dimension ref="A1:AP27"/>
  <sheetViews>
    <sheetView workbookViewId="0">
      <selection activeCell="L32" sqref="L32"/>
    </sheetView>
  </sheetViews>
  <sheetFormatPr defaultRowHeight="14.5"/>
  <cols>
    <col min="1" max="1" width="7" bestFit="1" customWidth="1"/>
    <col min="2" max="2" width="11.453125" customWidth="1"/>
    <col min="3" max="3" width="7" bestFit="1" customWidth="1"/>
    <col min="4" max="4" width="9.453125" customWidth="1"/>
    <col min="5" max="5" width="12.1796875" bestFit="1" customWidth="1"/>
    <col min="6" max="6" width="4.26953125" customWidth="1"/>
    <col min="7" max="7" width="4.26953125" bestFit="1" customWidth="1"/>
    <col min="8" max="8" width="8.81640625" customWidth="1"/>
    <col min="10" max="10" width="6" bestFit="1" customWidth="1"/>
    <col min="11" max="11" width="7.7265625" customWidth="1"/>
    <col min="12" max="12" width="8.54296875" bestFit="1" customWidth="1"/>
    <col min="13" max="13" width="6.26953125" bestFit="1" customWidth="1"/>
    <col min="14" max="14" width="7.1796875" customWidth="1"/>
    <col min="15" max="15" width="9.453125" customWidth="1"/>
    <col min="16" max="16" width="7.7265625" customWidth="1"/>
    <col min="17" max="17" width="7.81640625" customWidth="1"/>
    <col min="18" max="18" width="10" customWidth="1"/>
    <col min="19" max="19" width="11.54296875" bestFit="1" customWidth="1"/>
    <col min="20" max="20" width="5.7265625" bestFit="1" customWidth="1"/>
    <col min="22" max="22" width="7.453125" bestFit="1" customWidth="1"/>
    <col min="23" max="23" width="10.81640625" bestFit="1" customWidth="1"/>
    <col min="24" max="24" width="8.1796875" bestFit="1" customWidth="1"/>
    <col min="25" max="25" width="11.54296875" bestFit="1" customWidth="1"/>
    <col min="26" max="28" width="12" bestFit="1" customWidth="1"/>
    <col min="29" max="29" width="8.81640625" customWidth="1"/>
    <col min="30" max="30" width="8.7265625" bestFit="1" customWidth="1"/>
    <col min="31" max="31" width="12.26953125" bestFit="1" customWidth="1"/>
  </cols>
  <sheetData>
    <row r="1" spans="1:32" ht="18">
      <c r="A1" s="128"/>
      <c r="B1" s="128"/>
      <c r="C1" s="128"/>
      <c r="D1" s="106"/>
      <c r="E1" s="128"/>
      <c r="F1" s="128"/>
      <c r="G1" s="129"/>
      <c r="H1" s="128"/>
      <c r="I1" s="130"/>
      <c r="J1" s="131"/>
      <c r="K1" s="128"/>
      <c r="L1" s="132"/>
      <c r="M1" s="132"/>
      <c r="N1" s="133"/>
      <c r="O1" s="134"/>
      <c r="P1" s="132"/>
      <c r="Q1" s="133" t="s">
        <v>478</v>
      </c>
      <c r="R1" s="128"/>
      <c r="S1" s="128"/>
      <c r="T1" s="128"/>
      <c r="U1" s="135"/>
      <c r="V1" s="128"/>
      <c r="W1" s="135"/>
      <c r="X1" s="128"/>
      <c r="Y1" s="136"/>
      <c r="Z1" s="128"/>
      <c r="AA1" s="137"/>
      <c r="AB1" s="137"/>
      <c r="AC1" s="138"/>
      <c r="AD1" s="12"/>
      <c r="AE1" s="12"/>
    </row>
    <row r="2" spans="1:32" ht="18">
      <c r="A2" s="128"/>
      <c r="B2" s="128"/>
      <c r="C2" s="128"/>
      <c r="D2" s="106"/>
      <c r="E2" s="128"/>
      <c r="F2" s="128"/>
      <c r="G2" s="129"/>
      <c r="H2" s="128"/>
      <c r="I2" s="130"/>
      <c r="J2" s="131"/>
      <c r="K2" s="128"/>
      <c r="L2" s="132"/>
      <c r="M2" s="132"/>
      <c r="N2" s="133"/>
      <c r="O2" s="134"/>
      <c r="P2" s="132"/>
      <c r="Q2" s="133" t="s">
        <v>479</v>
      </c>
      <c r="R2" s="128"/>
      <c r="S2" s="128"/>
      <c r="T2" s="128"/>
      <c r="U2" s="135"/>
      <c r="V2" s="128"/>
      <c r="W2" s="135"/>
      <c r="X2" s="128"/>
      <c r="Y2" s="136"/>
      <c r="Z2" s="128"/>
      <c r="AA2" s="137"/>
      <c r="AB2" s="137"/>
      <c r="AC2" s="138"/>
      <c r="AD2" s="12"/>
      <c r="AE2" s="12"/>
    </row>
    <row r="3" spans="1:32" ht="15" customHeight="1">
      <c r="A3" s="139"/>
      <c r="B3" s="139"/>
      <c r="C3" s="139"/>
      <c r="D3" s="140"/>
      <c r="E3" s="140"/>
      <c r="F3" s="141"/>
      <c r="G3" s="307" t="s">
        <v>480</v>
      </c>
      <c r="H3" s="142"/>
      <c r="I3" s="139"/>
      <c r="J3" s="139"/>
      <c r="K3" s="143"/>
      <c r="L3" s="139"/>
      <c r="M3" s="139"/>
      <c r="N3" s="139"/>
      <c r="O3" s="139" t="s">
        <v>67</v>
      </c>
      <c r="P3" s="144" t="s">
        <v>68</v>
      </c>
      <c r="Q3" s="139" t="s">
        <v>69</v>
      </c>
      <c r="R3" s="139" t="s">
        <v>70</v>
      </c>
      <c r="S3" s="139"/>
      <c r="T3" s="139"/>
      <c r="U3" s="139"/>
      <c r="V3" s="144"/>
      <c r="W3" s="145"/>
      <c r="X3" s="144"/>
      <c r="Y3" s="139"/>
      <c r="Z3" s="146"/>
      <c r="AA3" s="139"/>
      <c r="AB3" s="139"/>
      <c r="AC3" s="146"/>
      <c r="AD3" s="146"/>
      <c r="AE3" s="147"/>
    </row>
    <row r="4" spans="1:32" ht="15" customHeight="1">
      <c r="A4" s="139"/>
      <c r="B4" s="139"/>
      <c r="C4" s="139"/>
      <c r="D4" s="140"/>
      <c r="E4" s="140"/>
      <c r="F4" s="307" t="s">
        <v>481</v>
      </c>
      <c r="G4" s="308"/>
      <c r="H4" s="142"/>
      <c r="I4" s="139" t="s">
        <v>71</v>
      </c>
      <c r="J4" s="139"/>
      <c r="K4" s="143"/>
      <c r="L4" s="139"/>
      <c r="M4" s="141"/>
      <c r="N4" s="141"/>
      <c r="O4" s="139" t="s">
        <v>72</v>
      </c>
      <c r="P4" s="144" t="s">
        <v>73</v>
      </c>
      <c r="Q4" s="139" t="s">
        <v>67</v>
      </c>
      <c r="R4" s="139" t="s">
        <v>74</v>
      </c>
      <c r="S4" s="139" t="s">
        <v>75</v>
      </c>
      <c r="T4" s="139"/>
      <c r="U4" s="139"/>
      <c r="V4" s="148"/>
      <c r="W4" s="146"/>
      <c r="X4" s="148"/>
      <c r="Y4" s="139" t="s">
        <v>76</v>
      </c>
      <c r="Z4" s="146" t="s">
        <v>77</v>
      </c>
      <c r="AA4" s="146" t="s">
        <v>77</v>
      </c>
      <c r="AB4" s="146" t="s">
        <v>77</v>
      </c>
      <c r="AC4" s="146"/>
      <c r="AD4" s="146"/>
      <c r="AE4" s="147"/>
    </row>
    <row r="5" spans="1:32">
      <c r="A5" s="139" t="s">
        <v>78</v>
      </c>
      <c r="B5" s="139" t="s">
        <v>79</v>
      </c>
      <c r="C5" s="139" t="s">
        <v>80</v>
      </c>
      <c r="D5" s="140"/>
      <c r="E5" s="140"/>
      <c r="F5" s="307"/>
      <c r="G5" s="308"/>
      <c r="H5" s="142" t="s">
        <v>71</v>
      </c>
      <c r="I5" s="139" t="s">
        <v>84</v>
      </c>
      <c r="J5" s="139" t="s">
        <v>85</v>
      </c>
      <c r="K5" s="143" t="s">
        <v>86</v>
      </c>
      <c r="L5" s="139" t="s">
        <v>87</v>
      </c>
      <c r="M5" s="139"/>
      <c r="N5" s="139"/>
      <c r="O5" s="139" t="s">
        <v>88</v>
      </c>
      <c r="P5" s="144" t="s">
        <v>89</v>
      </c>
      <c r="Q5" s="139" t="s">
        <v>89</v>
      </c>
      <c r="R5" s="139" t="s">
        <v>89</v>
      </c>
      <c r="S5" s="139" t="s">
        <v>90</v>
      </c>
      <c r="T5" s="139"/>
      <c r="U5" s="139"/>
      <c r="V5" s="311" t="s">
        <v>91</v>
      </c>
      <c r="W5" s="308"/>
      <c r="X5" s="308"/>
      <c r="Y5" s="139" t="s">
        <v>92</v>
      </c>
      <c r="Z5" s="146" t="s">
        <v>93</v>
      </c>
      <c r="AA5" s="139" t="s">
        <v>482</v>
      </c>
      <c r="AB5" s="139" t="s">
        <v>482</v>
      </c>
      <c r="AC5" s="146" t="s">
        <v>483</v>
      </c>
      <c r="AD5" s="146" t="s">
        <v>483</v>
      </c>
      <c r="AE5" s="147"/>
    </row>
    <row r="6" spans="1:32" ht="15" thickBot="1">
      <c r="A6" s="149" t="s">
        <v>94</v>
      </c>
      <c r="B6" s="149" t="s">
        <v>94</v>
      </c>
      <c r="C6" s="149" t="s">
        <v>94</v>
      </c>
      <c r="D6" s="150" t="s">
        <v>81</v>
      </c>
      <c r="E6" s="150" t="s">
        <v>40</v>
      </c>
      <c r="F6" s="310"/>
      <c r="G6" s="309"/>
      <c r="H6" s="151" t="s">
        <v>95</v>
      </c>
      <c r="I6" s="149" t="s">
        <v>96</v>
      </c>
      <c r="J6" s="149" t="s">
        <v>67</v>
      </c>
      <c r="K6" s="152" t="s">
        <v>67</v>
      </c>
      <c r="L6" s="149" t="s">
        <v>97</v>
      </c>
      <c r="M6" s="149" t="s">
        <v>8</v>
      </c>
      <c r="N6" s="149" t="s">
        <v>9</v>
      </c>
      <c r="O6" s="149" t="s">
        <v>99</v>
      </c>
      <c r="P6" s="153" t="s">
        <v>100</v>
      </c>
      <c r="Q6" s="149" t="s">
        <v>100</v>
      </c>
      <c r="R6" s="149" t="s">
        <v>101</v>
      </c>
      <c r="S6" s="149" t="s">
        <v>102</v>
      </c>
      <c r="T6" s="149" t="s">
        <v>484</v>
      </c>
      <c r="U6" s="149" t="s">
        <v>485</v>
      </c>
      <c r="V6" s="153" t="s">
        <v>105</v>
      </c>
      <c r="W6" s="154" t="s">
        <v>106</v>
      </c>
      <c r="X6" s="153" t="s">
        <v>107</v>
      </c>
      <c r="Y6" s="149" t="s">
        <v>108</v>
      </c>
      <c r="Z6" s="154" t="s">
        <v>109</v>
      </c>
      <c r="AA6" s="149" t="s">
        <v>486</v>
      </c>
      <c r="AB6" s="149" t="s">
        <v>487</v>
      </c>
      <c r="AC6" s="154" t="s">
        <v>488</v>
      </c>
      <c r="AD6" s="154" t="s">
        <v>489</v>
      </c>
      <c r="AE6" s="155" t="s">
        <v>490</v>
      </c>
    </row>
    <row r="7" spans="1:32" ht="19.5" customHeight="1">
      <c r="A7" s="156">
        <v>41</v>
      </c>
      <c r="B7" s="157" t="s">
        <v>138</v>
      </c>
      <c r="C7" s="157" t="s">
        <v>139</v>
      </c>
      <c r="D7" s="156" t="s">
        <v>120</v>
      </c>
      <c r="E7" s="156" t="s">
        <v>46</v>
      </c>
      <c r="F7" s="156"/>
      <c r="G7" s="156" t="s">
        <v>121</v>
      </c>
      <c r="H7" s="158">
        <v>43957</v>
      </c>
      <c r="I7" s="156" t="s">
        <v>133</v>
      </c>
      <c r="J7" s="159">
        <v>91.5</v>
      </c>
      <c r="K7" s="159">
        <v>247.5</v>
      </c>
      <c r="L7" s="159">
        <f t="shared" ref="L7:L26" si="0">K7-J7</f>
        <v>156</v>
      </c>
      <c r="M7" s="160">
        <f t="shared" ref="M7:M26" si="1">L7/131</f>
        <v>1.1908396946564885</v>
      </c>
      <c r="N7" s="160">
        <f t="shared" ref="N7:N26" si="2">(M7/1.01)*100</f>
        <v>117.90492026301867</v>
      </c>
      <c r="O7" s="160">
        <v>0.74</v>
      </c>
      <c r="P7" s="161">
        <v>22.7</v>
      </c>
      <c r="Q7" s="162">
        <v>13.73</v>
      </c>
      <c r="R7" s="163">
        <v>5.57</v>
      </c>
      <c r="S7" s="163">
        <v>19.84</v>
      </c>
      <c r="T7" s="161">
        <v>21.6</v>
      </c>
      <c r="U7" s="164">
        <v>70</v>
      </c>
      <c r="V7" s="161">
        <v>1.1000000000000001</v>
      </c>
      <c r="W7" s="161">
        <v>1.5</v>
      </c>
      <c r="X7" s="161">
        <v>1</v>
      </c>
      <c r="Y7" s="161">
        <v>34.5</v>
      </c>
      <c r="Z7" s="163">
        <v>0.24377299999999999</v>
      </c>
      <c r="AA7" s="163">
        <v>4.2791680000000003</v>
      </c>
      <c r="AB7" s="163">
        <v>1.73</v>
      </c>
      <c r="AC7" s="165">
        <v>155.35</v>
      </c>
      <c r="AD7" s="165">
        <v>121.78400000000001</v>
      </c>
      <c r="AE7" s="166" t="s">
        <v>20</v>
      </c>
    </row>
    <row r="8" spans="1:32" ht="19.5" customHeight="1">
      <c r="A8" s="115">
        <v>16</v>
      </c>
      <c r="B8" s="113" t="s">
        <v>125</v>
      </c>
      <c r="C8" s="113" t="s">
        <v>126</v>
      </c>
      <c r="D8" s="115" t="s">
        <v>120</v>
      </c>
      <c r="E8" s="115" t="s">
        <v>56</v>
      </c>
      <c r="F8" s="115" t="s">
        <v>116</v>
      </c>
      <c r="G8" s="115" t="s">
        <v>121</v>
      </c>
      <c r="H8" s="116">
        <v>43906</v>
      </c>
      <c r="I8" s="115" t="s">
        <v>128</v>
      </c>
      <c r="J8" s="118">
        <v>107.5</v>
      </c>
      <c r="K8" s="118">
        <v>257</v>
      </c>
      <c r="L8" s="118">
        <f t="shared" si="0"/>
        <v>149.5</v>
      </c>
      <c r="M8" s="167">
        <f t="shared" si="1"/>
        <v>1.1412213740458015</v>
      </c>
      <c r="N8" s="167">
        <f t="shared" si="2"/>
        <v>112.99221525205955</v>
      </c>
      <c r="O8" s="167">
        <v>0.66</v>
      </c>
      <c r="P8" s="168">
        <v>24.9</v>
      </c>
      <c r="Q8" s="169">
        <v>14.8</v>
      </c>
      <c r="R8" s="170">
        <v>5.71</v>
      </c>
      <c r="S8" s="170">
        <v>22.97</v>
      </c>
      <c r="T8" s="168">
        <v>24</v>
      </c>
      <c r="U8" s="171">
        <v>62</v>
      </c>
      <c r="V8" s="168">
        <v>3.2</v>
      </c>
      <c r="W8" s="168">
        <v>1.5</v>
      </c>
      <c r="X8" s="168">
        <v>1</v>
      </c>
      <c r="Y8" s="168">
        <v>34</v>
      </c>
      <c r="Z8" s="170">
        <v>0.32766400000000001</v>
      </c>
      <c r="AA8" s="170">
        <v>4.5210920000000003</v>
      </c>
      <c r="AB8" s="170">
        <v>1.76</v>
      </c>
      <c r="AC8" s="172">
        <v>144.26300000000001</v>
      </c>
      <c r="AD8" s="172">
        <v>113.093</v>
      </c>
      <c r="AE8" s="112" t="s">
        <v>22</v>
      </c>
    </row>
    <row r="9" spans="1:32" ht="19.5" customHeight="1">
      <c r="A9" s="115">
        <v>35</v>
      </c>
      <c r="B9" s="113" t="s">
        <v>161</v>
      </c>
      <c r="C9" s="113" t="s">
        <v>162</v>
      </c>
      <c r="D9" s="115" t="s">
        <v>120</v>
      </c>
      <c r="E9" s="115" t="s">
        <v>46</v>
      </c>
      <c r="F9" s="115" t="s">
        <v>116</v>
      </c>
      <c r="G9" s="115" t="s">
        <v>121</v>
      </c>
      <c r="H9" s="116">
        <v>43952</v>
      </c>
      <c r="I9" s="115" t="s">
        <v>133</v>
      </c>
      <c r="J9" s="118">
        <v>85.5</v>
      </c>
      <c r="K9" s="118">
        <v>234</v>
      </c>
      <c r="L9" s="118">
        <f t="shared" si="0"/>
        <v>148.5</v>
      </c>
      <c r="M9" s="167">
        <f t="shared" si="1"/>
        <v>1.133587786259542</v>
      </c>
      <c r="N9" s="167">
        <f t="shared" si="2"/>
        <v>112.23641448114276</v>
      </c>
      <c r="O9" s="167">
        <v>0.81</v>
      </c>
      <c r="P9" s="168">
        <v>22.7</v>
      </c>
      <c r="Q9" s="169">
        <v>12.64</v>
      </c>
      <c r="R9" s="170">
        <v>5.71</v>
      </c>
      <c r="S9" s="170">
        <v>21.23</v>
      </c>
      <c r="T9" s="168">
        <v>23</v>
      </c>
      <c r="U9" s="171">
        <v>64</v>
      </c>
      <c r="V9" s="168">
        <v>2.7</v>
      </c>
      <c r="W9" s="168">
        <v>2.9</v>
      </c>
      <c r="X9" s="168">
        <v>1</v>
      </c>
      <c r="Y9" s="168">
        <v>35</v>
      </c>
      <c r="Z9" s="170">
        <v>0.28775699999999999</v>
      </c>
      <c r="AA9" s="170">
        <v>3.4233410000000002</v>
      </c>
      <c r="AB9" s="170">
        <v>1.46</v>
      </c>
      <c r="AC9" s="172">
        <v>141.63499999999999</v>
      </c>
      <c r="AD9" s="172">
        <v>111.032</v>
      </c>
      <c r="AE9" s="112" t="s">
        <v>20</v>
      </c>
    </row>
    <row r="10" spans="1:32" ht="19.5" customHeight="1">
      <c r="A10" s="173">
        <v>36</v>
      </c>
      <c r="B10" s="174" t="s">
        <v>136</v>
      </c>
      <c r="C10" s="174" t="s">
        <v>137</v>
      </c>
      <c r="D10" s="173" t="s">
        <v>120</v>
      </c>
      <c r="E10" s="173" t="s">
        <v>55</v>
      </c>
      <c r="F10" s="173"/>
      <c r="G10" s="173" t="s">
        <v>121</v>
      </c>
      <c r="H10" s="175">
        <v>43943</v>
      </c>
      <c r="I10" s="173" t="s">
        <v>128</v>
      </c>
      <c r="J10" s="176">
        <v>91</v>
      </c>
      <c r="K10" s="176">
        <v>226.5</v>
      </c>
      <c r="L10" s="176">
        <f t="shared" si="0"/>
        <v>135.5</v>
      </c>
      <c r="M10" s="177">
        <f t="shared" si="1"/>
        <v>1.0343511450381679</v>
      </c>
      <c r="N10" s="177">
        <f t="shared" si="2"/>
        <v>102.41100445922456</v>
      </c>
      <c r="O10" s="177">
        <v>0.6</v>
      </c>
      <c r="P10" s="178">
        <v>26.8</v>
      </c>
      <c r="Q10" s="179">
        <v>13.9</v>
      </c>
      <c r="R10" s="180">
        <v>5.43</v>
      </c>
      <c r="S10" s="180">
        <v>21.92</v>
      </c>
      <c r="T10" s="178">
        <v>22.5</v>
      </c>
      <c r="U10" s="181">
        <v>64</v>
      </c>
      <c r="V10" s="178">
        <v>2.1</v>
      </c>
      <c r="W10" s="178">
        <v>1.7</v>
      </c>
      <c r="X10" s="178">
        <v>1</v>
      </c>
      <c r="Y10" s="178">
        <v>34.5</v>
      </c>
      <c r="Z10" s="180">
        <v>0.32467299999999999</v>
      </c>
      <c r="AA10" s="180">
        <v>3.501017</v>
      </c>
      <c r="AB10" s="180">
        <v>1.55</v>
      </c>
      <c r="AC10" s="182">
        <v>138.99100000000001</v>
      </c>
      <c r="AD10" s="182">
        <v>108.96</v>
      </c>
      <c r="AE10" s="183" t="s">
        <v>20</v>
      </c>
    </row>
    <row r="11" spans="1:32" s="12" customFormat="1" ht="19.5" customHeight="1">
      <c r="A11" s="115">
        <v>40</v>
      </c>
      <c r="B11" s="113" t="s">
        <v>159</v>
      </c>
      <c r="C11" s="113" t="s">
        <v>160</v>
      </c>
      <c r="D11" s="115" t="s">
        <v>120</v>
      </c>
      <c r="E11" s="115" t="s">
        <v>46</v>
      </c>
      <c r="F11" s="115"/>
      <c r="G11" s="115" t="s">
        <v>121</v>
      </c>
      <c r="H11" s="116">
        <v>43947</v>
      </c>
      <c r="I11" s="115" t="s">
        <v>133</v>
      </c>
      <c r="J11" s="118">
        <v>90.5</v>
      </c>
      <c r="K11" s="118">
        <v>242</v>
      </c>
      <c r="L11" s="118">
        <f t="shared" si="0"/>
        <v>151.5</v>
      </c>
      <c r="M11" s="167">
        <f t="shared" si="1"/>
        <v>1.1564885496183206</v>
      </c>
      <c r="N11" s="167">
        <f t="shared" si="2"/>
        <v>114.50381679389312</v>
      </c>
      <c r="O11" s="167">
        <v>0.75</v>
      </c>
      <c r="P11" s="168">
        <v>23</v>
      </c>
      <c r="Q11" s="169">
        <v>12.65</v>
      </c>
      <c r="R11" s="170">
        <v>5.57</v>
      </c>
      <c r="S11" s="170">
        <v>22.49</v>
      </c>
      <c r="T11" s="168">
        <v>27.4</v>
      </c>
      <c r="U11" s="171">
        <v>62</v>
      </c>
      <c r="V11" s="168">
        <v>1</v>
      </c>
      <c r="W11" s="168">
        <v>2.5</v>
      </c>
      <c r="X11" s="168">
        <v>1</v>
      </c>
      <c r="Y11" s="168">
        <v>36</v>
      </c>
      <c r="Z11" s="170">
        <v>0.25337199999999999</v>
      </c>
      <c r="AA11" s="170">
        <v>3.39392</v>
      </c>
      <c r="AB11" s="170">
        <v>1.4</v>
      </c>
      <c r="AC11" s="172">
        <v>135.51900000000001</v>
      </c>
      <c r="AD11" s="172">
        <v>106.238</v>
      </c>
      <c r="AE11" s="112" t="s">
        <v>20</v>
      </c>
    </row>
    <row r="12" spans="1:32" ht="19.5" customHeight="1">
      <c r="A12" s="156">
        <v>43</v>
      </c>
      <c r="B12" s="157" t="s">
        <v>157</v>
      </c>
      <c r="C12" s="157" t="s">
        <v>158</v>
      </c>
      <c r="D12" s="156" t="s">
        <v>120</v>
      </c>
      <c r="E12" s="156" t="s">
        <v>52</v>
      </c>
      <c r="F12" s="156"/>
      <c r="G12" s="156" t="s">
        <v>121</v>
      </c>
      <c r="H12" s="158">
        <v>43944</v>
      </c>
      <c r="I12" s="156" t="s">
        <v>128</v>
      </c>
      <c r="J12" s="159">
        <v>100</v>
      </c>
      <c r="K12" s="159">
        <v>231.5</v>
      </c>
      <c r="L12" s="159">
        <f t="shared" si="0"/>
        <v>131.5</v>
      </c>
      <c r="M12" s="160">
        <f t="shared" si="1"/>
        <v>1.0038167938931297</v>
      </c>
      <c r="N12" s="160">
        <f t="shared" si="2"/>
        <v>99.387801375557387</v>
      </c>
      <c r="O12" s="160">
        <v>0.93</v>
      </c>
      <c r="P12" s="161">
        <v>23</v>
      </c>
      <c r="Q12" s="162">
        <v>12.43</v>
      </c>
      <c r="R12" s="163">
        <v>5.57</v>
      </c>
      <c r="S12" s="163">
        <v>21.03</v>
      </c>
      <c r="T12" s="161">
        <v>22</v>
      </c>
      <c r="U12" s="164">
        <v>64</v>
      </c>
      <c r="V12" s="161">
        <v>1</v>
      </c>
      <c r="W12" s="161">
        <v>1.4</v>
      </c>
      <c r="X12" s="161">
        <v>1</v>
      </c>
      <c r="Y12" s="161">
        <v>33.5</v>
      </c>
      <c r="Z12" s="163">
        <v>0.29858000000000001</v>
      </c>
      <c r="AA12" s="163">
        <v>4.5648540000000004</v>
      </c>
      <c r="AB12" s="163">
        <v>1.97</v>
      </c>
      <c r="AC12" s="165">
        <v>134.85900000000001</v>
      </c>
      <c r="AD12" s="165">
        <v>105.72</v>
      </c>
      <c r="AE12" s="166" t="s">
        <v>23</v>
      </c>
    </row>
    <row r="13" spans="1:32" s="195" customFormat="1" ht="15" thickBot="1">
      <c r="A13" s="184">
        <v>42</v>
      </c>
      <c r="B13" s="185" t="s">
        <v>149</v>
      </c>
      <c r="C13" s="185" t="s">
        <v>150</v>
      </c>
      <c r="D13" s="184" t="s">
        <v>120</v>
      </c>
      <c r="E13" s="184" t="s">
        <v>55</v>
      </c>
      <c r="F13" s="184"/>
      <c r="G13" s="184" t="s">
        <v>121</v>
      </c>
      <c r="H13" s="186">
        <v>43957</v>
      </c>
      <c r="I13" s="184" t="s">
        <v>133</v>
      </c>
      <c r="J13" s="187">
        <v>86.5</v>
      </c>
      <c r="K13" s="187">
        <v>211</v>
      </c>
      <c r="L13" s="187">
        <f t="shared" si="0"/>
        <v>124.5</v>
      </c>
      <c r="M13" s="188">
        <f t="shared" si="1"/>
        <v>0.95038167938931295</v>
      </c>
      <c r="N13" s="188">
        <f t="shared" si="2"/>
        <v>94.097195979139897</v>
      </c>
      <c r="O13" s="188">
        <v>0.75</v>
      </c>
      <c r="P13" s="189">
        <v>22.1</v>
      </c>
      <c r="Q13" s="190">
        <v>12.68</v>
      </c>
      <c r="R13" s="191">
        <v>5.99</v>
      </c>
      <c r="S13" s="191">
        <v>22.16</v>
      </c>
      <c r="T13" s="189">
        <v>20.399999999999999</v>
      </c>
      <c r="U13" s="192">
        <v>62</v>
      </c>
      <c r="V13" s="189">
        <v>1</v>
      </c>
      <c r="W13" s="189">
        <v>1.7</v>
      </c>
      <c r="X13" s="189">
        <v>1</v>
      </c>
      <c r="Y13" s="189">
        <v>32</v>
      </c>
      <c r="Z13" s="191">
        <v>0.22092600000000001</v>
      </c>
      <c r="AA13" s="191">
        <v>3.89534</v>
      </c>
      <c r="AB13" s="191">
        <v>1.85</v>
      </c>
      <c r="AC13" s="193">
        <v>131.26300000000001</v>
      </c>
      <c r="AD13" s="193">
        <v>102.901</v>
      </c>
      <c r="AE13" s="194" t="s">
        <v>20</v>
      </c>
    </row>
    <row r="14" spans="1:32" s="205" customFormat="1" ht="10.5">
      <c r="A14" s="196"/>
      <c r="B14" s="197" t="s">
        <v>146</v>
      </c>
      <c r="C14" s="198"/>
      <c r="D14" s="196"/>
      <c r="E14" s="197"/>
      <c r="F14" s="199"/>
      <c r="G14" s="199"/>
      <c r="H14" s="200">
        <f>AVERAGE(H7:H13)</f>
        <v>43943.714285714283</v>
      </c>
      <c r="I14" s="199"/>
      <c r="J14" s="201">
        <f>AVERAGE(J7:J13)</f>
        <v>93.214285714285708</v>
      </c>
      <c r="K14" s="201">
        <f t="shared" ref="K14:AD14" si="3">AVERAGE(K7:K13)</f>
        <v>235.64285714285714</v>
      </c>
      <c r="L14" s="201">
        <f t="shared" si="3"/>
        <v>142.42857142857142</v>
      </c>
      <c r="M14" s="202">
        <f t="shared" si="3"/>
        <v>1.0872410032715376</v>
      </c>
      <c r="N14" s="202">
        <f t="shared" si="3"/>
        <v>107.64762408629085</v>
      </c>
      <c r="O14" s="202">
        <f t="shared" si="3"/>
        <v>0.74857142857142855</v>
      </c>
      <c r="P14" s="201">
        <f t="shared" si="3"/>
        <v>23.599999999999998</v>
      </c>
      <c r="Q14" s="202">
        <f t="shared" si="3"/>
        <v>13.261428571428572</v>
      </c>
      <c r="R14" s="202">
        <f t="shared" si="3"/>
        <v>5.65</v>
      </c>
      <c r="S14" s="202">
        <f t="shared" si="3"/>
        <v>21.662857142857145</v>
      </c>
      <c r="T14" s="201">
        <f t="shared" si="3"/>
        <v>22.985714285714288</v>
      </c>
      <c r="U14" s="203">
        <f t="shared" si="3"/>
        <v>64</v>
      </c>
      <c r="V14" s="201">
        <f t="shared" si="3"/>
        <v>1.7285714285714289</v>
      </c>
      <c r="W14" s="201">
        <f t="shared" si="3"/>
        <v>1.8857142857142859</v>
      </c>
      <c r="X14" s="201">
        <f t="shared" si="3"/>
        <v>1</v>
      </c>
      <c r="Y14" s="201">
        <f t="shared" si="3"/>
        <v>34.214285714285715</v>
      </c>
      <c r="Z14" s="202">
        <f t="shared" si="3"/>
        <v>0.27953499999999998</v>
      </c>
      <c r="AA14" s="202">
        <f t="shared" si="3"/>
        <v>3.9398188571428578</v>
      </c>
      <c r="AB14" s="202">
        <f t="shared" si="3"/>
        <v>1.6742857142857144</v>
      </c>
      <c r="AC14" s="204">
        <f t="shared" si="3"/>
        <v>140.26857142857145</v>
      </c>
      <c r="AD14" s="204">
        <f t="shared" si="3"/>
        <v>109.96114285714285</v>
      </c>
      <c r="AE14" s="202"/>
      <c r="AF14" s="202"/>
    </row>
    <row r="15" spans="1:32" s="64" customFormat="1" ht="10.5">
      <c r="A15" s="57"/>
      <c r="B15" s="206" t="s">
        <v>491</v>
      </c>
      <c r="C15" s="69"/>
      <c r="D15" s="57"/>
      <c r="E15" s="206"/>
      <c r="F15" s="207"/>
      <c r="G15" s="207"/>
      <c r="H15" s="207"/>
      <c r="I15" s="207"/>
      <c r="J15" s="207"/>
      <c r="K15" s="207"/>
      <c r="L15" s="207"/>
      <c r="M15" s="207"/>
      <c r="N15" s="59"/>
      <c r="O15" s="55"/>
      <c r="P15" s="58"/>
      <c r="Q15" s="58"/>
      <c r="R15" s="58"/>
      <c r="S15" s="208"/>
      <c r="T15" s="208"/>
      <c r="U15" s="208"/>
      <c r="V15" s="209"/>
      <c r="W15" s="209"/>
      <c r="X15" s="59"/>
      <c r="Y15" s="208"/>
      <c r="Z15" s="208"/>
      <c r="AA15" s="55"/>
      <c r="AB15" s="208"/>
      <c r="AC15" s="210"/>
      <c r="AD15" s="80"/>
      <c r="AE15" s="58"/>
      <c r="AF15" s="58"/>
    </row>
    <row r="16" spans="1:32" s="64" customFormat="1" ht="10.5">
      <c r="A16" s="57"/>
      <c r="B16" s="211" t="s">
        <v>492</v>
      </c>
      <c r="C16" s="69"/>
      <c r="D16" s="57"/>
      <c r="E16" s="211"/>
      <c r="F16" s="206"/>
      <c r="G16" s="206"/>
      <c r="H16" s="212">
        <f>AVERAGE(H7:H13, H17:H26)</f>
        <v>43945.647058823532</v>
      </c>
      <c r="I16" s="206"/>
      <c r="J16" s="213">
        <f>AVERAGE(J7:J13, J17:J26)</f>
        <v>101</v>
      </c>
      <c r="K16" s="213">
        <f t="shared" ref="K16:AD16" si="4">AVERAGE(K7:K13, K17:K26)</f>
        <v>227.52941176470588</v>
      </c>
      <c r="L16" s="213">
        <f t="shared" si="4"/>
        <v>126.52941176470588</v>
      </c>
      <c r="M16" s="214">
        <f t="shared" si="4"/>
        <v>0.96587337224966319</v>
      </c>
      <c r="N16" s="214">
        <f t="shared" si="4"/>
        <v>95.631026955412196</v>
      </c>
      <c r="O16" s="214">
        <f t="shared" si="4"/>
        <v>0.71823529411764697</v>
      </c>
      <c r="P16" s="213">
        <f t="shared" si="4"/>
        <v>21.458823529411763</v>
      </c>
      <c r="Q16" s="214">
        <f t="shared" si="4"/>
        <v>12.334705882352944</v>
      </c>
      <c r="R16" s="214">
        <f t="shared" si="4"/>
        <v>5.7347058823529418</v>
      </c>
      <c r="S16" s="214">
        <f t="shared" si="4"/>
        <v>21.931176470588237</v>
      </c>
      <c r="T16" s="213">
        <f t="shared" si="4"/>
        <v>22.752941176470593</v>
      </c>
      <c r="U16" s="215">
        <f t="shared" si="4"/>
        <v>63.411764705882355</v>
      </c>
      <c r="V16" s="213">
        <f t="shared" si="4"/>
        <v>1.9235294117647062</v>
      </c>
      <c r="W16" s="213">
        <f t="shared" si="4"/>
        <v>1.5470588235294118</v>
      </c>
      <c r="X16" s="213">
        <f t="shared" si="4"/>
        <v>1.1764705882352942</v>
      </c>
      <c r="Y16" s="213">
        <f t="shared" si="4"/>
        <v>33.529411764705884</v>
      </c>
      <c r="Z16" s="214">
        <f t="shared" si="4"/>
        <v>0.30048241176470586</v>
      </c>
      <c r="AA16" s="214">
        <f t="shared" si="4"/>
        <v>3.8144446470588242</v>
      </c>
      <c r="AB16" s="214">
        <f t="shared" si="4"/>
        <v>1.6835294117647062</v>
      </c>
      <c r="AC16" s="216">
        <f t="shared" si="4"/>
        <v>128.77123529411764</v>
      </c>
      <c r="AD16" s="216">
        <f t="shared" si="4"/>
        <v>100.94799999999999</v>
      </c>
      <c r="AE16" s="217"/>
      <c r="AF16" s="217"/>
    </row>
    <row r="17" spans="1:42" ht="19.5" customHeight="1">
      <c r="A17" s="156">
        <v>38</v>
      </c>
      <c r="B17" s="157" t="s">
        <v>165</v>
      </c>
      <c r="C17" s="157" t="s">
        <v>166</v>
      </c>
      <c r="D17" s="156" t="s">
        <v>120</v>
      </c>
      <c r="E17" s="156" t="s">
        <v>55</v>
      </c>
      <c r="F17" s="156" t="s">
        <v>116</v>
      </c>
      <c r="G17" s="156" t="s">
        <v>121</v>
      </c>
      <c r="H17" s="158">
        <v>43953</v>
      </c>
      <c r="I17" s="156" t="s">
        <v>152</v>
      </c>
      <c r="J17" s="159">
        <v>113.5</v>
      </c>
      <c r="K17" s="159">
        <v>242</v>
      </c>
      <c r="L17" s="159">
        <f t="shared" si="0"/>
        <v>128.5</v>
      </c>
      <c r="M17" s="160">
        <f t="shared" si="1"/>
        <v>0.98091603053435117</v>
      </c>
      <c r="N17" s="160">
        <f t="shared" si="2"/>
        <v>97.120399062807053</v>
      </c>
      <c r="O17" s="160">
        <v>0.56999999999999995</v>
      </c>
      <c r="P17" s="161">
        <v>20.7</v>
      </c>
      <c r="Q17" s="162">
        <v>12.09</v>
      </c>
      <c r="R17" s="163">
        <v>5.43</v>
      </c>
      <c r="S17" s="163">
        <v>21.95</v>
      </c>
      <c r="T17" s="161">
        <v>20.3</v>
      </c>
      <c r="U17" s="164">
        <v>64</v>
      </c>
      <c r="V17" s="161">
        <v>2.9</v>
      </c>
      <c r="W17" s="161">
        <v>1.1000000000000001</v>
      </c>
      <c r="X17" s="161">
        <v>1.5</v>
      </c>
      <c r="Y17" s="161">
        <v>36</v>
      </c>
      <c r="Z17" s="163">
        <v>0.29302</v>
      </c>
      <c r="AA17" s="163">
        <v>3.7416179999999999</v>
      </c>
      <c r="AB17" s="163">
        <v>1.55</v>
      </c>
      <c r="AC17" s="165">
        <v>131.215</v>
      </c>
      <c r="AD17" s="165">
        <v>102.864</v>
      </c>
      <c r="AE17" s="166" t="s">
        <v>20</v>
      </c>
    </row>
    <row r="18" spans="1:42" s="221" customFormat="1" ht="10.5">
      <c r="A18" s="115">
        <v>33</v>
      </c>
      <c r="B18" s="113" t="s">
        <v>153</v>
      </c>
      <c r="C18" s="113" t="s">
        <v>154</v>
      </c>
      <c r="D18" s="115" t="s">
        <v>120</v>
      </c>
      <c r="E18" s="115" t="s">
        <v>55</v>
      </c>
      <c r="F18" s="115"/>
      <c r="G18" s="115" t="s">
        <v>121</v>
      </c>
      <c r="H18" s="116">
        <v>43955</v>
      </c>
      <c r="I18" s="115" t="s">
        <v>152</v>
      </c>
      <c r="J18" s="118">
        <v>99</v>
      </c>
      <c r="K18" s="118">
        <v>241.5</v>
      </c>
      <c r="L18" s="118">
        <f t="shared" si="0"/>
        <v>142.5</v>
      </c>
      <c r="M18" s="167">
        <f t="shared" si="1"/>
        <v>1.0877862595419847</v>
      </c>
      <c r="N18" s="167">
        <f t="shared" si="2"/>
        <v>107.70160985564206</v>
      </c>
      <c r="O18" s="167">
        <v>0.67</v>
      </c>
      <c r="P18" s="118">
        <v>21.6</v>
      </c>
      <c r="Q18" s="169">
        <v>12.78</v>
      </c>
      <c r="R18" s="170">
        <v>5.85</v>
      </c>
      <c r="S18" s="170">
        <v>23.6</v>
      </c>
      <c r="T18" s="168">
        <v>24.9</v>
      </c>
      <c r="U18" s="171">
        <v>60</v>
      </c>
      <c r="V18" s="168">
        <v>1.9</v>
      </c>
      <c r="W18" s="168">
        <v>1.2</v>
      </c>
      <c r="X18" s="118">
        <v>1.5</v>
      </c>
      <c r="Y18" s="168">
        <v>35</v>
      </c>
      <c r="Z18" s="170">
        <v>0.322855</v>
      </c>
      <c r="AA18" s="170">
        <v>3.88463</v>
      </c>
      <c r="AB18" s="170">
        <v>1.61</v>
      </c>
      <c r="AC18" s="172">
        <v>129.95699999999999</v>
      </c>
      <c r="AD18" s="172">
        <v>101.878</v>
      </c>
      <c r="AE18" s="112" t="s">
        <v>25</v>
      </c>
      <c r="AF18" s="218"/>
      <c r="AG18" s="219"/>
      <c r="AH18" s="220"/>
      <c r="AJ18" s="219"/>
      <c r="AK18" s="222"/>
      <c r="AL18" s="222"/>
      <c r="AM18" s="223"/>
      <c r="AN18" s="223"/>
      <c r="AO18" s="222"/>
      <c r="AP18" s="222"/>
    </row>
    <row r="19" spans="1:42" s="221" customFormat="1" ht="10.5">
      <c r="A19" s="115">
        <v>73</v>
      </c>
      <c r="B19" s="113" t="s">
        <v>173</v>
      </c>
      <c r="C19" s="113" t="s">
        <v>174</v>
      </c>
      <c r="D19" s="115" t="s">
        <v>120</v>
      </c>
      <c r="E19" s="115" t="s">
        <v>54</v>
      </c>
      <c r="F19" s="115" t="s">
        <v>116</v>
      </c>
      <c r="G19" s="115" t="s">
        <v>121</v>
      </c>
      <c r="H19" s="116">
        <v>43953</v>
      </c>
      <c r="I19" s="115" t="s">
        <v>152</v>
      </c>
      <c r="J19" s="118">
        <v>127.5</v>
      </c>
      <c r="K19" s="118">
        <v>245.5</v>
      </c>
      <c r="L19" s="118">
        <f t="shared" si="0"/>
        <v>118</v>
      </c>
      <c r="M19" s="167">
        <f t="shared" si="1"/>
        <v>0.9007633587786259</v>
      </c>
      <c r="N19" s="167">
        <f t="shared" si="2"/>
        <v>89.184490968180782</v>
      </c>
      <c r="O19" s="167">
        <v>0.77</v>
      </c>
      <c r="P19" s="168">
        <v>20.5</v>
      </c>
      <c r="Q19" s="169">
        <v>11.9</v>
      </c>
      <c r="R19" s="170">
        <v>5.85</v>
      </c>
      <c r="S19" s="170">
        <v>22.86</v>
      </c>
      <c r="T19" s="168">
        <v>18.3</v>
      </c>
      <c r="U19" s="171">
        <v>62</v>
      </c>
      <c r="V19" s="168">
        <v>3</v>
      </c>
      <c r="W19" s="168">
        <v>1</v>
      </c>
      <c r="X19" s="168">
        <v>1</v>
      </c>
      <c r="Y19" s="168">
        <v>33.5</v>
      </c>
      <c r="Z19" s="170">
        <v>0.357157</v>
      </c>
      <c r="AA19" s="170">
        <v>3.4972629999999998</v>
      </c>
      <c r="AB19" s="170">
        <v>1.42</v>
      </c>
      <c r="AC19" s="172">
        <v>125.696</v>
      </c>
      <c r="AD19" s="172">
        <v>98.537000000000006</v>
      </c>
      <c r="AE19" s="112" t="s">
        <v>27</v>
      </c>
      <c r="AF19" s="218"/>
      <c r="AG19" s="219"/>
      <c r="AH19" s="220"/>
      <c r="AJ19" s="219"/>
      <c r="AK19" s="222"/>
      <c r="AL19" s="222"/>
      <c r="AM19" s="223"/>
      <c r="AN19" s="223"/>
      <c r="AO19" s="222"/>
      <c r="AP19" s="222"/>
    </row>
    <row r="20" spans="1:42" s="221" customFormat="1" ht="10.5">
      <c r="A20" s="115">
        <v>46</v>
      </c>
      <c r="B20" s="113" t="s">
        <v>143</v>
      </c>
      <c r="C20" s="113" t="s">
        <v>144</v>
      </c>
      <c r="D20" s="115" t="s">
        <v>120</v>
      </c>
      <c r="E20" s="115" t="s">
        <v>52</v>
      </c>
      <c r="F20" s="115"/>
      <c r="G20" s="115" t="s">
        <v>117</v>
      </c>
      <c r="H20" s="116">
        <v>43954</v>
      </c>
      <c r="I20" s="115" t="s">
        <v>128</v>
      </c>
      <c r="J20" s="118">
        <v>70.5</v>
      </c>
      <c r="K20" s="118">
        <v>185</v>
      </c>
      <c r="L20" s="118">
        <f t="shared" si="0"/>
        <v>114.5</v>
      </c>
      <c r="M20" s="167">
        <f t="shared" si="1"/>
        <v>0.87404580152671751</v>
      </c>
      <c r="N20" s="167">
        <f t="shared" si="2"/>
        <v>86.53918826997203</v>
      </c>
      <c r="O20" s="167">
        <v>0.78</v>
      </c>
      <c r="P20" s="168">
        <v>25.4</v>
      </c>
      <c r="Q20" s="169">
        <v>13.3</v>
      </c>
      <c r="R20" s="170">
        <v>6.13</v>
      </c>
      <c r="S20" s="170">
        <v>21.82</v>
      </c>
      <c r="T20" s="168">
        <v>28.2</v>
      </c>
      <c r="U20" s="171">
        <v>64</v>
      </c>
      <c r="V20" s="168">
        <v>2.2000000000000002</v>
      </c>
      <c r="W20" s="168">
        <v>2.4</v>
      </c>
      <c r="X20" s="168">
        <v>1</v>
      </c>
      <c r="Y20" s="168">
        <v>31</v>
      </c>
      <c r="Z20" s="170">
        <v>0.25824399999999997</v>
      </c>
      <c r="AA20" s="170">
        <v>2.8983469999999998</v>
      </c>
      <c r="AB20" s="170">
        <v>1.57</v>
      </c>
      <c r="AC20" s="172">
        <v>123.18300000000001</v>
      </c>
      <c r="AD20" s="172">
        <v>96.566999999999993</v>
      </c>
      <c r="AE20" s="112" t="s">
        <v>24</v>
      </c>
      <c r="AF20" s="218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</row>
    <row r="21" spans="1:42" s="221" customFormat="1" ht="10.5">
      <c r="A21" s="115">
        <v>39</v>
      </c>
      <c r="B21" s="113" t="s">
        <v>170</v>
      </c>
      <c r="C21" s="113" t="s">
        <v>171</v>
      </c>
      <c r="D21" s="115" t="s">
        <v>120</v>
      </c>
      <c r="E21" s="115" t="s">
        <v>55</v>
      </c>
      <c r="F21" s="115"/>
      <c r="G21" s="115" t="s">
        <v>121</v>
      </c>
      <c r="H21" s="116">
        <v>43950</v>
      </c>
      <c r="I21" s="115" t="s">
        <v>128</v>
      </c>
      <c r="J21" s="118">
        <v>93.5</v>
      </c>
      <c r="K21" s="118">
        <v>199</v>
      </c>
      <c r="L21" s="118">
        <f t="shared" si="0"/>
        <v>105.5</v>
      </c>
      <c r="M21" s="167">
        <f t="shared" si="1"/>
        <v>0.80534351145038163</v>
      </c>
      <c r="N21" s="167">
        <f t="shared" si="2"/>
        <v>79.736981331720955</v>
      </c>
      <c r="O21" s="167">
        <v>0.83</v>
      </c>
      <c r="P21" s="168">
        <v>21</v>
      </c>
      <c r="Q21" s="169">
        <v>11.74</v>
      </c>
      <c r="R21" s="170">
        <v>6.13</v>
      </c>
      <c r="S21" s="170">
        <v>20.66</v>
      </c>
      <c r="T21" s="168">
        <v>22.7</v>
      </c>
      <c r="U21" s="171">
        <v>64</v>
      </c>
      <c r="V21" s="168">
        <v>1.2</v>
      </c>
      <c r="W21" s="168">
        <v>1.2</v>
      </c>
      <c r="X21" s="168">
        <v>1.5</v>
      </c>
      <c r="Y21" s="168">
        <v>34.5</v>
      </c>
      <c r="Z21" s="170">
        <v>0.40521200000000002</v>
      </c>
      <c r="AA21" s="170">
        <v>3.5550890000000002</v>
      </c>
      <c r="AB21" s="170">
        <v>1.79</v>
      </c>
      <c r="AC21" s="172">
        <v>120.431</v>
      </c>
      <c r="AD21" s="172">
        <v>94.409000000000006</v>
      </c>
      <c r="AE21" s="112" t="s">
        <v>20</v>
      </c>
      <c r="AF21" s="218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</row>
    <row r="22" spans="1:42" ht="19.5" customHeight="1">
      <c r="A22" s="115">
        <v>17</v>
      </c>
      <c r="B22" s="113" t="s">
        <v>180</v>
      </c>
      <c r="C22" s="113" t="s">
        <v>181</v>
      </c>
      <c r="D22" s="115" t="s">
        <v>120</v>
      </c>
      <c r="E22" s="115" t="s">
        <v>56</v>
      </c>
      <c r="F22" s="115"/>
      <c r="G22" s="115" t="s">
        <v>121</v>
      </c>
      <c r="H22" s="116">
        <v>43897</v>
      </c>
      <c r="I22" s="115" t="s">
        <v>128</v>
      </c>
      <c r="J22" s="118">
        <v>89.5</v>
      </c>
      <c r="K22" s="118">
        <v>208.5</v>
      </c>
      <c r="L22" s="118">
        <f t="shared" si="0"/>
        <v>119</v>
      </c>
      <c r="M22" s="167">
        <f t="shared" si="1"/>
        <v>0.90839694656488545</v>
      </c>
      <c r="N22" s="167">
        <f t="shared" si="2"/>
        <v>89.94029173909756</v>
      </c>
      <c r="O22" s="167">
        <v>0.64</v>
      </c>
      <c r="P22" s="168">
        <v>18.5</v>
      </c>
      <c r="Q22" s="169">
        <v>11.36</v>
      </c>
      <c r="R22" s="170">
        <v>5.57</v>
      </c>
      <c r="S22" s="170">
        <v>21.89</v>
      </c>
      <c r="T22" s="168">
        <v>23.6</v>
      </c>
      <c r="U22" s="171">
        <v>64</v>
      </c>
      <c r="V22" s="168">
        <v>1.7</v>
      </c>
      <c r="W22" s="168">
        <v>1.2</v>
      </c>
      <c r="X22" s="168">
        <v>1.5</v>
      </c>
      <c r="Y22" s="168">
        <v>34</v>
      </c>
      <c r="Z22" s="170">
        <v>0.30260799999999999</v>
      </c>
      <c r="AA22" s="170">
        <v>3.708596</v>
      </c>
      <c r="AB22" s="170">
        <v>1.78</v>
      </c>
      <c r="AC22" s="172">
        <v>120.274</v>
      </c>
      <c r="AD22" s="172">
        <v>94.287000000000006</v>
      </c>
      <c r="AE22" s="112" t="s">
        <v>22</v>
      </c>
    </row>
    <row r="23" spans="1:42" ht="19.5" customHeight="1">
      <c r="A23" s="115">
        <v>34</v>
      </c>
      <c r="B23" s="113" t="s">
        <v>196</v>
      </c>
      <c r="C23" s="113" t="s">
        <v>197</v>
      </c>
      <c r="D23" s="115" t="s">
        <v>120</v>
      </c>
      <c r="E23" s="115" t="s">
        <v>55</v>
      </c>
      <c r="F23" s="115" t="s">
        <v>116</v>
      </c>
      <c r="G23" s="115" t="s">
        <v>121</v>
      </c>
      <c r="H23" s="116">
        <v>43944</v>
      </c>
      <c r="I23" s="115" t="s">
        <v>128</v>
      </c>
      <c r="J23" s="118">
        <v>96.5</v>
      </c>
      <c r="K23" s="118">
        <v>228</v>
      </c>
      <c r="L23" s="118">
        <f t="shared" si="0"/>
        <v>131.5</v>
      </c>
      <c r="M23" s="167">
        <f t="shared" si="1"/>
        <v>1.0038167938931297</v>
      </c>
      <c r="N23" s="167">
        <f t="shared" si="2"/>
        <v>99.387801375557387</v>
      </c>
      <c r="O23" s="167">
        <v>0.64</v>
      </c>
      <c r="P23" s="168">
        <v>15.2</v>
      </c>
      <c r="Q23" s="169">
        <v>8.76</v>
      </c>
      <c r="R23" s="170">
        <v>5.43</v>
      </c>
      <c r="S23" s="170">
        <v>21.24</v>
      </c>
      <c r="T23" s="168">
        <v>22.5</v>
      </c>
      <c r="U23" s="171">
        <v>64</v>
      </c>
      <c r="V23" s="168">
        <v>1.3</v>
      </c>
      <c r="W23" s="168">
        <v>1.1000000000000001</v>
      </c>
      <c r="X23" s="168">
        <v>1</v>
      </c>
      <c r="Y23" s="168">
        <v>32</v>
      </c>
      <c r="Z23" s="170">
        <v>0.32183600000000001</v>
      </c>
      <c r="AA23" s="170">
        <v>3.8618260000000002</v>
      </c>
      <c r="AB23" s="170">
        <v>1.69</v>
      </c>
      <c r="AC23" s="172">
        <v>118.639</v>
      </c>
      <c r="AD23" s="172">
        <v>93.004999999999995</v>
      </c>
      <c r="AE23" s="112" t="s">
        <v>20</v>
      </c>
    </row>
    <row r="24" spans="1:42" ht="19.5" customHeight="1">
      <c r="A24" s="115">
        <v>74</v>
      </c>
      <c r="B24" s="113" t="s">
        <v>163</v>
      </c>
      <c r="C24" s="113" t="s">
        <v>164</v>
      </c>
      <c r="D24" s="115" t="s">
        <v>120</v>
      </c>
      <c r="E24" s="115" t="s">
        <v>54</v>
      </c>
      <c r="F24" s="115" t="s">
        <v>116</v>
      </c>
      <c r="G24" s="115" t="s">
        <v>121</v>
      </c>
      <c r="H24" s="116">
        <v>43961</v>
      </c>
      <c r="I24" s="115" t="s">
        <v>128</v>
      </c>
      <c r="J24" s="118">
        <v>135</v>
      </c>
      <c r="K24" s="118">
        <v>247</v>
      </c>
      <c r="L24" s="118">
        <f t="shared" si="0"/>
        <v>112</v>
      </c>
      <c r="M24" s="167">
        <f t="shared" si="1"/>
        <v>0.85496183206106868</v>
      </c>
      <c r="N24" s="167">
        <f t="shared" si="2"/>
        <v>84.64968634268007</v>
      </c>
      <c r="O24" s="167">
        <v>0.77</v>
      </c>
      <c r="P24" s="168">
        <v>20.7</v>
      </c>
      <c r="Q24" s="169">
        <v>11.96</v>
      </c>
      <c r="R24" s="170">
        <v>5.99</v>
      </c>
      <c r="S24" s="170">
        <v>22.78</v>
      </c>
      <c r="T24" s="168">
        <v>22.5</v>
      </c>
      <c r="U24" s="171">
        <v>62</v>
      </c>
      <c r="V24" s="168">
        <v>3.2</v>
      </c>
      <c r="W24" s="168">
        <v>1.5</v>
      </c>
      <c r="X24" s="168">
        <v>1</v>
      </c>
      <c r="Y24" s="168">
        <v>33.5</v>
      </c>
      <c r="Z24" s="170">
        <v>0.32465899999999998</v>
      </c>
      <c r="AA24" s="170">
        <v>3.9389180000000001</v>
      </c>
      <c r="AB24" s="170">
        <v>1.59</v>
      </c>
      <c r="AC24" s="172">
        <v>118.16800000000001</v>
      </c>
      <c r="AD24" s="172">
        <v>92.635999999999996</v>
      </c>
      <c r="AE24" s="112" t="s">
        <v>27</v>
      </c>
    </row>
    <row r="25" spans="1:42" ht="19.5" customHeight="1">
      <c r="A25" s="115">
        <v>75</v>
      </c>
      <c r="B25" s="113" t="s">
        <v>182</v>
      </c>
      <c r="C25" s="113" t="s">
        <v>183</v>
      </c>
      <c r="D25" s="115" t="s">
        <v>120</v>
      </c>
      <c r="E25" s="115" t="s">
        <v>54</v>
      </c>
      <c r="F25" s="115"/>
      <c r="G25" s="115" t="s">
        <v>121</v>
      </c>
      <c r="H25" s="116">
        <v>43960</v>
      </c>
      <c r="I25" s="115" t="s">
        <v>152</v>
      </c>
      <c r="J25" s="118">
        <v>131.5</v>
      </c>
      <c r="K25" s="118">
        <v>238</v>
      </c>
      <c r="L25" s="118">
        <f t="shared" si="0"/>
        <v>106.5</v>
      </c>
      <c r="M25" s="167">
        <f t="shared" si="1"/>
        <v>0.81297709923664119</v>
      </c>
      <c r="N25" s="167">
        <f t="shared" si="2"/>
        <v>80.492782102637733</v>
      </c>
      <c r="O25" s="167">
        <v>0.62</v>
      </c>
      <c r="P25" s="168">
        <v>16.600000000000001</v>
      </c>
      <c r="Q25" s="169">
        <v>10.97</v>
      </c>
      <c r="R25" s="170">
        <v>5.71</v>
      </c>
      <c r="S25" s="170">
        <v>22.9</v>
      </c>
      <c r="T25" s="168">
        <v>21.3</v>
      </c>
      <c r="U25" s="171">
        <v>62</v>
      </c>
      <c r="V25" s="168">
        <v>2.2000000000000002</v>
      </c>
      <c r="W25" s="168">
        <v>1.1000000000000001</v>
      </c>
      <c r="X25" s="168">
        <v>1.5</v>
      </c>
      <c r="Y25" s="168">
        <v>33</v>
      </c>
      <c r="Z25" s="170">
        <v>0.32206800000000002</v>
      </c>
      <c r="AA25" s="170">
        <v>4.4079620000000004</v>
      </c>
      <c r="AB25" s="170">
        <v>1.85</v>
      </c>
      <c r="AC25" s="172">
        <v>112.82899999999999</v>
      </c>
      <c r="AD25" s="172">
        <v>88.45</v>
      </c>
      <c r="AE25" s="112" t="s">
        <v>27</v>
      </c>
    </row>
    <row r="26" spans="1:42" ht="19.5" customHeight="1">
      <c r="A26" s="115">
        <v>44</v>
      </c>
      <c r="B26" s="113" t="s">
        <v>167</v>
      </c>
      <c r="C26" s="113" t="s">
        <v>168</v>
      </c>
      <c r="D26" s="115" t="s">
        <v>120</v>
      </c>
      <c r="E26" s="115" t="s">
        <v>55</v>
      </c>
      <c r="F26" s="115"/>
      <c r="G26" s="115" t="s">
        <v>121</v>
      </c>
      <c r="H26" s="116">
        <v>43943</v>
      </c>
      <c r="I26" s="113" t="s">
        <v>128</v>
      </c>
      <c r="J26" s="118">
        <v>108</v>
      </c>
      <c r="K26" s="118">
        <v>184</v>
      </c>
      <c r="L26" s="118">
        <f t="shared" si="0"/>
        <v>76</v>
      </c>
      <c r="M26" s="167">
        <f t="shared" si="1"/>
        <v>0.58015267175572516</v>
      </c>
      <c r="N26" s="167">
        <f t="shared" si="2"/>
        <v>57.440858589675756</v>
      </c>
      <c r="O26" s="167">
        <v>0.68</v>
      </c>
      <c r="P26" s="168">
        <v>19.399999999999999</v>
      </c>
      <c r="Q26" s="169">
        <v>12</v>
      </c>
      <c r="R26" s="170">
        <v>5.85</v>
      </c>
      <c r="S26" s="170">
        <v>21.49</v>
      </c>
      <c r="T26" s="168">
        <v>21.6</v>
      </c>
      <c r="U26" s="171">
        <v>64</v>
      </c>
      <c r="V26" s="168">
        <v>1</v>
      </c>
      <c r="W26" s="168">
        <v>1.3</v>
      </c>
      <c r="X26" s="168">
        <v>1.5</v>
      </c>
      <c r="Y26" s="168">
        <v>28</v>
      </c>
      <c r="Z26" s="170">
        <v>0.24379700000000001</v>
      </c>
      <c r="AA26" s="170">
        <v>3.7725780000000002</v>
      </c>
      <c r="AB26" s="170">
        <v>2.0499999999999998</v>
      </c>
      <c r="AC26" s="172">
        <v>106.839</v>
      </c>
      <c r="AD26" s="172">
        <v>83.754999999999995</v>
      </c>
      <c r="AE26" s="112" t="s">
        <v>28</v>
      </c>
    </row>
    <row r="27" spans="1:42">
      <c r="J27" s="225"/>
    </row>
  </sheetData>
  <mergeCells count="3">
    <mergeCell ref="G3:G6"/>
    <mergeCell ref="F4:F6"/>
    <mergeCell ref="V5:X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84FA-6C5F-43F0-AB7F-FBC13C000FF5}">
  <dimension ref="A1:K77"/>
  <sheetViews>
    <sheetView topLeftCell="A55" workbookViewId="0"/>
  </sheetViews>
  <sheetFormatPr defaultColWidth="9.1796875" defaultRowHeight="12.5"/>
  <cols>
    <col min="1" max="1" width="18.1796875" style="250" customWidth="1"/>
    <col min="2" max="2" width="5.7265625" style="250" bestFit="1" customWidth="1"/>
    <col min="3" max="3" width="8.54296875" style="250" bestFit="1" customWidth="1"/>
    <col min="4" max="4" width="5" style="271" bestFit="1" customWidth="1"/>
    <col min="5" max="5" width="8.54296875" style="250" bestFit="1" customWidth="1"/>
    <col min="6" max="6" width="7.54296875" style="250" bestFit="1" customWidth="1"/>
    <col min="7" max="7" width="6.54296875" style="272" bestFit="1" customWidth="1"/>
    <col min="8" max="8" width="10.54296875" style="272" bestFit="1" customWidth="1"/>
    <col min="9" max="9" width="8.453125" style="248" bestFit="1" customWidth="1"/>
    <col min="10" max="10" width="8.453125" style="249" bestFit="1" customWidth="1"/>
    <col min="11" max="16384" width="9.1796875" style="250"/>
  </cols>
  <sheetData>
    <row r="1" spans="1:11" s="227" customFormat="1" ht="18">
      <c r="A1" s="226" t="s">
        <v>493</v>
      </c>
      <c r="C1" s="141"/>
      <c r="D1" s="145"/>
      <c r="E1" s="145"/>
      <c r="F1" s="145"/>
      <c r="G1" s="228"/>
      <c r="H1" s="229"/>
      <c r="I1" s="229"/>
      <c r="J1" s="230"/>
      <c r="K1" s="141"/>
    </row>
    <row r="2" spans="1:11" s="227" customFormat="1" ht="12" customHeight="1">
      <c r="B2" s="141"/>
      <c r="C2" s="141"/>
      <c r="D2" s="145"/>
      <c r="E2" s="145"/>
      <c r="F2" s="145"/>
      <c r="G2" s="228"/>
      <c r="H2" s="229"/>
      <c r="I2" s="229"/>
      <c r="J2" s="230"/>
      <c r="K2" s="141"/>
    </row>
    <row r="3" spans="1:11" s="227" customFormat="1" ht="13">
      <c r="B3" s="141"/>
      <c r="C3" s="141"/>
      <c r="D3" s="145"/>
      <c r="E3" s="145"/>
      <c r="F3" s="145"/>
      <c r="G3" s="228"/>
      <c r="H3" s="229"/>
      <c r="I3" s="229"/>
      <c r="J3" s="230"/>
      <c r="K3" s="141"/>
    </row>
    <row r="4" spans="1:11" s="227" customFormat="1" ht="13">
      <c r="B4" s="141" t="s">
        <v>78</v>
      </c>
      <c r="C4" s="141" t="s">
        <v>79</v>
      </c>
      <c r="D4" s="145" t="s">
        <v>8</v>
      </c>
      <c r="E4" s="145" t="s">
        <v>483</v>
      </c>
      <c r="F4" s="145" t="s">
        <v>483</v>
      </c>
      <c r="G4" s="229" t="s">
        <v>43</v>
      </c>
      <c r="H4" s="229" t="s">
        <v>112</v>
      </c>
      <c r="I4" s="229" t="s">
        <v>494</v>
      </c>
      <c r="J4" s="230" t="s">
        <v>43</v>
      </c>
      <c r="K4" s="141"/>
    </row>
    <row r="5" spans="1:11" s="231" customFormat="1" ht="13.5" thickBot="1">
      <c r="A5" s="231" t="s">
        <v>495</v>
      </c>
      <c r="B5" s="232" t="s">
        <v>94</v>
      </c>
      <c r="C5" s="232" t="s">
        <v>94</v>
      </c>
      <c r="D5" s="233"/>
      <c r="E5" s="233" t="s">
        <v>488</v>
      </c>
      <c r="F5" s="233" t="s">
        <v>489</v>
      </c>
      <c r="G5" s="234" t="s">
        <v>496</v>
      </c>
      <c r="H5" s="234" t="s">
        <v>497</v>
      </c>
      <c r="I5" s="234" t="s">
        <v>498</v>
      </c>
      <c r="J5" s="235" t="s">
        <v>44</v>
      </c>
      <c r="K5" s="232"/>
    </row>
    <row r="6" spans="1:11" s="243" customFormat="1">
      <c r="A6" s="236" t="s">
        <v>227</v>
      </c>
      <c r="B6" s="237">
        <v>1</v>
      </c>
      <c r="C6" s="237">
        <v>181</v>
      </c>
      <c r="D6" s="238">
        <v>0.84019999999999995</v>
      </c>
      <c r="E6" s="239">
        <v>133.84200000000001</v>
      </c>
      <c r="F6" s="239">
        <v>104.923</v>
      </c>
      <c r="G6" s="240">
        <v>-1.9595800000000001</v>
      </c>
      <c r="H6" s="240">
        <v>5.3586</v>
      </c>
      <c r="I6" s="241">
        <f t="shared" ref="I6:I14" si="0">H6*0.16</f>
        <v>0.85737600000000003</v>
      </c>
      <c r="J6" s="242">
        <v>1</v>
      </c>
    </row>
    <row r="7" spans="1:11">
      <c r="A7" s="244" t="s">
        <v>227</v>
      </c>
      <c r="B7" s="245">
        <v>2</v>
      </c>
      <c r="C7" s="245">
        <v>2897</v>
      </c>
      <c r="D7" s="246">
        <v>0.86199999999999999</v>
      </c>
      <c r="E7" s="137">
        <v>110.358</v>
      </c>
      <c r="F7" s="137">
        <v>86.513000000000005</v>
      </c>
      <c r="G7" s="247">
        <v>-0.70338000000000001</v>
      </c>
      <c r="H7" s="247">
        <v>6.5309999999999997</v>
      </c>
      <c r="I7" s="248">
        <f t="shared" si="0"/>
        <v>1.0449599999999999</v>
      </c>
      <c r="J7" s="249">
        <v>5</v>
      </c>
    </row>
    <row r="8" spans="1:11">
      <c r="A8" s="244" t="s">
        <v>227</v>
      </c>
      <c r="B8" s="245">
        <v>3</v>
      </c>
      <c r="C8" s="245">
        <v>2865</v>
      </c>
      <c r="D8" s="246">
        <v>0.97299999999999998</v>
      </c>
      <c r="E8" s="137">
        <v>115.292</v>
      </c>
      <c r="F8" s="137">
        <v>90.381</v>
      </c>
      <c r="G8" s="247">
        <v>0.36803000000000002</v>
      </c>
      <c r="H8" s="247">
        <v>7.0180999999999996</v>
      </c>
      <c r="I8" s="248">
        <f t="shared" si="0"/>
        <v>1.1228959999999999</v>
      </c>
      <c r="J8" s="249">
        <v>42</v>
      </c>
    </row>
    <row r="9" spans="1:11">
      <c r="A9" s="244" t="s">
        <v>227</v>
      </c>
      <c r="B9" s="245">
        <v>4</v>
      </c>
      <c r="C9" s="245">
        <v>180</v>
      </c>
      <c r="D9" s="246">
        <v>1.1395999999999999</v>
      </c>
      <c r="E9" s="137">
        <v>151.346</v>
      </c>
      <c r="F9" s="137">
        <v>118.645</v>
      </c>
      <c r="G9" s="247">
        <v>0.28544999999999998</v>
      </c>
      <c r="H9" s="247">
        <v>6.6837</v>
      </c>
      <c r="I9" s="248">
        <f t="shared" si="0"/>
        <v>1.0693920000000001</v>
      </c>
      <c r="J9" s="249">
        <v>39</v>
      </c>
    </row>
    <row r="10" spans="1:11">
      <c r="A10" s="244" t="s">
        <v>227</v>
      </c>
      <c r="B10" s="245">
        <v>5</v>
      </c>
      <c r="C10" s="245">
        <v>162</v>
      </c>
      <c r="D10" s="246">
        <v>0.94830000000000003</v>
      </c>
      <c r="E10" s="137">
        <v>120.209</v>
      </c>
      <c r="F10" s="137">
        <v>94.236000000000004</v>
      </c>
      <c r="G10" s="247">
        <v>-0.18435000000000001</v>
      </c>
      <c r="H10" s="247">
        <v>6.8468</v>
      </c>
      <c r="I10" s="248">
        <f t="shared" si="0"/>
        <v>1.095488</v>
      </c>
      <c r="J10" s="249">
        <v>22</v>
      </c>
    </row>
    <row r="11" spans="1:11">
      <c r="A11" s="244" t="s">
        <v>227</v>
      </c>
      <c r="B11" s="245">
        <v>7</v>
      </c>
      <c r="C11" s="245">
        <v>1014</v>
      </c>
      <c r="D11" s="246">
        <v>0.84789999999999999</v>
      </c>
      <c r="E11" s="137">
        <v>117.85599999999999</v>
      </c>
      <c r="F11" s="137">
        <v>92.391000000000005</v>
      </c>
      <c r="G11" s="247">
        <v>-0.53393999999999997</v>
      </c>
      <c r="H11" s="247">
        <v>6.9099000000000004</v>
      </c>
      <c r="I11" s="248">
        <f t="shared" si="0"/>
        <v>1.1055840000000001</v>
      </c>
      <c r="J11" s="128">
        <v>10</v>
      </c>
    </row>
    <row r="12" spans="1:11">
      <c r="A12" s="244" t="s">
        <v>227</v>
      </c>
      <c r="B12" s="245">
        <v>8</v>
      </c>
      <c r="C12" s="245">
        <v>118</v>
      </c>
      <c r="D12" s="246">
        <v>0.87239999999999995</v>
      </c>
      <c r="E12" s="137">
        <v>136.20400000000001</v>
      </c>
      <c r="F12" s="137">
        <v>106.77500000000001</v>
      </c>
      <c r="G12" s="247">
        <v>-0.97838000000000003</v>
      </c>
      <c r="H12" s="247">
        <v>5.9983000000000004</v>
      </c>
      <c r="I12" s="248">
        <f t="shared" si="0"/>
        <v>0.95972800000000014</v>
      </c>
      <c r="J12" s="249">
        <v>2</v>
      </c>
    </row>
    <row r="13" spans="1:11">
      <c r="A13" s="244" t="s">
        <v>227</v>
      </c>
      <c r="B13" s="245">
        <v>9</v>
      </c>
      <c r="C13" s="245">
        <v>113</v>
      </c>
      <c r="D13" s="246">
        <v>0.97909999999999997</v>
      </c>
      <c r="E13" s="137">
        <v>138.21</v>
      </c>
      <c r="F13" s="137">
        <v>108.34699999999999</v>
      </c>
      <c r="G13" s="247">
        <v>0.77993000000000001</v>
      </c>
      <c r="H13" s="247">
        <v>8.3778000000000006</v>
      </c>
      <c r="I13" s="248">
        <f t="shared" si="0"/>
        <v>1.3404480000000001</v>
      </c>
      <c r="J13" s="128">
        <v>54</v>
      </c>
    </row>
    <row r="14" spans="1:11" s="258" customFormat="1" ht="13" thickBot="1">
      <c r="A14" s="251" t="s">
        <v>227</v>
      </c>
      <c r="B14" s="252">
        <v>10</v>
      </c>
      <c r="C14" s="252">
        <v>118</v>
      </c>
      <c r="D14" s="253">
        <v>0.93679999999999997</v>
      </c>
      <c r="E14" s="254">
        <v>125.142</v>
      </c>
      <c r="F14" s="254">
        <v>98.102999999999994</v>
      </c>
      <c r="G14" s="255">
        <v>0.11858</v>
      </c>
      <c r="H14" s="255">
        <v>7.3137999999999996</v>
      </c>
      <c r="I14" s="256">
        <f t="shared" si="0"/>
        <v>1.1702079999999999</v>
      </c>
      <c r="J14" s="257">
        <v>34</v>
      </c>
    </row>
    <row r="15" spans="1:11" s="264" customFormat="1" ht="13">
      <c r="A15" s="259" t="s">
        <v>499</v>
      </c>
      <c r="B15" s="260"/>
      <c r="C15" s="260"/>
      <c r="D15" s="261">
        <f>AVERAGE(D6:D14)</f>
        <v>0.93325555555555562</v>
      </c>
      <c r="E15" s="262">
        <f t="shared" ref="E15:I15" si="1">AVERAGE(E6:E14)</f>
        <v>127.60655555555556</v>
      </c>
      <c r="F15" s="262">
        <f t="shared" si="1"/>
        <v>100.03488888888887</v>
      </c>
      <c r="G15" s="262">
        <f t="shared" si="1"/>
        <v>-0.31195999999999996</v>
      </c>
      <c r="H15" s="262">
        <f t="shared" si="1"/>
        <v>6.782</v>
      </c>
      <c r="I15" s="262">
        <f t="shared" si="1"/>
        <v>1.0851200000000001</v>
      </c>
      <c r="J15" s="263"/>
    </row>
    <row r="16" spans="1:11" s="243" customFormat="1">
      <c r="A16" s="236" t="s">
        <v>22</v>
      </c>
      <c r="B16" s="237">
        <v>15</v>
      </c>
      <c r="C16" s="237" t="s">
        <v>142</v>
      </c>
      <c r="D16" s="238">
        <v>0.77949999999999997</v>
      </c>
      <c r="E16" s="239">
        <v>122.465</v>
      </c>
      <c r="F16" s="239">
        <v>96.004000000000005</v>
      </c>
      <c r="G16" s="240">
        <v>0.61072000000000004</v>
      </c>
      <c r="H16" s="240">
        <v>8.8983000000000008</v>
      </c>
      <c r="I16" s="241">
        <f>H16*0.16</f>
        <v>1.4237280000000001</v>
      </c>
      <c r="J16" s="265">
        <v>48</v>
      </c>
    </row>
    <row r="17" spans="1:10">
      <c r="A17" s="244" t="s">
        <v>22</v>
      </c>
      <c r="B17" s="245">
        <v>16</v>
      </c>
      <c r="C17" s="245" t="s">
        <v>125</v>
      </c>
      <c r="D17" s="246">
        <v>0.9718</v>
      </c>
      <c r="E17" s="137">
        <v>144.26300000000001</v>
      </c>
      <c r="F17" s="137">
        <v>113.093</v>
      </c>
      <c r="G17" s="247">
        <v>0.35755999999999999</v>
      </c>
      <c r="H17" s="247">
        <v>7.4802</v>
      </c>
      <c r="I17" s="248">
        <f>H17*0.16</f>
        <v>1.1968320000000001</v>
      </c>
      <c r="J17" s="128">
        <v>41</v>
      </c>
    </row>
    <row r="18" spans="1:10" s="258" customFormat="1" ht="13" thickBot="1">
      <c r="A18" s="251" t="s">
        <v>22</v>
      </c>
      <c r="B18" s="252">
        <v>17</v>
      </c>
      <c r="C18" s="252" t="s">
        <v>180</v>
      </c>
      <c r="D18" s="253">
        <v>0.88639999999999997</v>
      </c>
      <c r="E18" s="254">
        <v>120.274</v>
      </c>
      <c r="F18" s="254">
        <v>94.287000000000006</v>
      </c>
      <c r="G18" s="255">
        <v>-0.12956000000000001</v>
      </c>
      <c r="H18" s="255">
        <v>6.8329000000000004</v>
      </c>
      <c r="I18" s="256">
        <f>H18*0.16</f>
        <v>1.093264</v>
      </c>
      <c r="J18" s="257">
        <v>25</v>
      </c>
    </row>
    <row r="19" spans="1:10" s="264" customFormat="1" ht="13">
      <c r="A19" s="259" t="s">
        <v>499</v>
      </c>
      <c r="B19" s="260"/>
      <c r="C19" s="260"/>
      <c r="D19" s="261">
        <f>AVERAGE(D16:D18)</f>
        <v>0.87923333333333342</v>
      </c>
      <c r="E19" s="262">
        <f t="shared" ref="E19:I19" si="2">AVERAGE(E16:E18)</f>
        <v>129.00066666666666</v>
      </c>
      <c r="F19" s="262">
        <f t="shared" si="2"/>
        <v>101.128</v>
      </c>
      <c r="G19" s="262">
        <f t="shared" si="2"/>
        <v>0.27957333333333334</v>
      </c>
      <c r="H19" s="262">
        <f t="shared" si="2"/>
        <v>7.7371333333333352</v>
      </c>
      <c r="I19" s="262">
        <f t="shared" si="2"/>
        <v>1.2379413333333333</v>
      </c>
      <c r="J19" s="263"/>
    </row>
    <row r="20" spans="1:10" s="243" customFormat="1">
      <c r="A20" s="236" t="s">
        <v>26</v>
      </c>
      <c r="B20" s="237">
        <v>19</v>
      </c>
      <c r="C20" s="237">
        <v>4</v>
      </c>
      <c r="D20" s="238">
        <v>0.99670000000000003</v>
      </c>
      <c r="E20" s="239">
        <v>121.426</v>
      </c>
      <c r="F20" s="239">
        <v>95.19</v>
      </c>
      <c r="G20" s="240">
        <v>-0.20923</v>
      </c>
      <c r="H20" s="240">
        <v>6.5117000000000003</v>
      </c>
      <c r="I20" s="241">
        <f>H20*0.16</f>
        <v>1.0418720000000001</v>
      </c>
      <c r="J20" s="265">
        <v>20</v>
      </c>
    </row>
    <row r="21" spans="1:10">
      <c r="A21" s="244" t="s">
        <v>26</v>
      </c>
      <c r="B21" s="245">
        <v>20</v>
      </c>
      <c r="C21" s="245">
        <v>16</v>
      </c>
      <c r="D21" s="246">
        <v>0.94379999999999997</v>
      </c>
      <c r="E21" s="137">
        <v>126.636</v>
      </c>
      <c r="F21" s="137">
        <v>99.274000000000001</v>
      </c>
      <c r="G21" s="247">
        <v>-0.25430000000000003</v>
      </c>
      <c r="H21" s="247">
        <v>6.7889999999999997</v>
      </c>
      <c r="I21" s="248">
        <f>H21*0.16</f>
        <v>1.0862399999999999</v>
      </c>
      <c r="J21" s="128">
        <v>18</v>
      </c>
    </row>
    <row r="22" spans="1:10" s="258" customFormat="1" ht="13" thickBot="1">
      <c r="A22" s="251" t="s">
        <v>26</v>
      </c>
      <c r="B22" s="252">
        <v>21</v>
      </c>
      <c r="C22" s="252">
        <v>15</v>
      </c>
      <c r="D22" s="253">
        <v>0.96399999999999997</v>
      </c>
      <c r="E22" s="254">
        <v>129.21100000000001</v>
      </c>
      <c r="F22" s="254">
        <v>101.29300000000001</v>
      </c>
      <c r="G22" s="255">
        <v>0.41829</v>
      </c>
      <c r="H22" s="255">
        <v>7.5148000000000001</v>
      </c>
      <c r="I22" s="256">
        <f>H22*0.16</f>
        <v>1.2023680000000001</v>
      </c>
      <c r="J22" s="257">
        <v>44</v>
      </c>
    </row>
    <row r="23" spans="1:10" s="264" customFormat="1" ht="13">
      <c r="A23" s="259" t="s">
        <v>499</v>
      </c>
      <c r="B23" s="260"/>
      <c r="C23" s="260"/>
      <c r="D23" s="261">
        <f>AVERAGE(D20:D22)</f>
        <v>0.96816666666666673</v>
      </c>
      <c r="E23" s="262">
        <f t="shared" ref="E23:I23" si="3">AVERAGE(E20:E22)</f>
        <v>125.75766666666668</v>
      </c>
      <c r="F23" s="262">
        <f t="shared" si="3"/>
        <v>98.585666666666668</v>
      </c>
      <c r="G23" s="262">
        <f t="shared" si="3"/>
        <v>-1.5080000000000001E-2</v>
      </c>
      <c r="H23" s="262">
        <f t="shared" si="3"/>
        <v>6.9385000000000003</v>
      </c>
      <c r="I23" s="262">
        <f t="shared" si="3"/>
        <v>1.1101599999999998</v>
      </c>
      <c r="J23" s="263"/>
    </row>
    <row r="24" spans="1:10" s="243" customFormat="1">
      <c r="A24" s="236" t="s">
        <v>311</v>
      </c>
      <c r="B24" s="237">
        <v>22</v>
      </c>
      <c r="C24" s="237">
        <v>20104</v>
      </c>
      <c r="D24" s="238">
        <v>1.008</v>
      </c>
      <c r="E24" s="239">
        <v>128.827</v>
      </c>
      <c r="F24" s="239">
        <v>100.992</v>
      </c>
      <c r="G24" s="240">
        <v>0.40529999999999999</v>
      </c>
      <c r="H24" s="240">
        <v>7.2408000000000001</v>
      </c>
      <c r="I24" s="241">
        <f t="shared" ref="I24:I32" si="4">H24*0.16</f>
        <v>1.158528</v>
      </c>
      <c r="J24" s="265">
        <v>43</v>
      </c>
    </row>
    <row r="25" spans="1:10">
      <c r="A25" s="244" t="s">
        <v>311</v>
      </c>
      <c r="B25" s="245">
        <v>23</v>
      </c>
      <c r="C25" s="245">
        <v>20105</v>
      </c>
      <c r="D25" s="246">
        <v>0.94979999999999998</v>
      </c>
      <c r="E25" s="137">
        <v>1115.6959999999999</v>
      </c>
      <c r="F25" s="137">
        <v>90.697999999999993</v>
      </c>
      <c r="G25" s="247">
        <v>-0.19547999999999999</v>
      </c>
      <c r="H25" s="247">
        <v>6.3045</v>
      </c>
      <c r="I25" s="248">
        <f t="shared" si="4"/>
        <v>1.0087200000000001</v>
      </c>
      <c r="J25" s="128">
        <v>21</v>
      </c>
    </row>
    <row r="26" spans="1:10">
      <c r="A26" s="244" t="s">
        <v>311</v>
      </c>
      <c r="B26" s="245">
        <v>25</v>
      </c>
      <c r="C26" s="245">
        <v>20103</v>
      </c>
      <c r="D26" s="246">
        <v>1.0705</v>
      </c>
      <c r="E26" s="137">
        <v>155.96700000000001</v>
      </c>
      <c r="F26" s="137">
        <v>122.268</v>
      </c>
      <c r="G26" s="247">
        <v>-0.11441999999999999</v>
      </c>
      <c r="H26" s="247">
        <v>6.8377999999999997</v>
      </c>
      <c r="I26" s="248">
        <f t="shared" si="4"/>
        <v>1.0940479999999999</v>
      </c>
      <c r="J26" s="249">
        <v>26</v>
      </c>
    </row>
    <row r="27" spans="1:10">
      <c r="A27" s="244" t="s">
        <v>311</v>
      </c>
      <c r="B27" s="245">
        <v>26</v>
      </c>
      <c r="C27" s="245">
        <v>20109</v>
      </c>
      <c r="D27" s="246">
        <v>1.0821000000000001</v>
      </c>
      <c r="E27" s="137">
        <v>120.96599999999999</v>
      </c>
      <c r="F27" s="137">
        <v>94.828999999999994</v>
      </c>
      <c r="G27" s="247">
        <v>-0.29076000000000002</v>
      </c>
      <c r="H27" s="247">
        <v>6.6698000000000004</v>
      </c>
      <c r="I27" s="248">
        <f t="shared" si="4"/>
        <v>1.0671680000000001</v>
      </c>
      <c r="J27" s="249">
        <v>16</v>
      </c>
    </row>
    <row r="28" spans="1:10">
      <c r="A28" s="244" t="s">
        <v>311</v>
      </c>
      <c r="B28" s="245">
        <v>27</v>
      </c>
      <c r="C28" s="245">
        <v>20101</v>
      </c>
      <c r="D28" s="246">
        <v>1.0705</v>
      </c>
      <c r="E28" s="137">
        <v>142.75800000000001</v>
      </c>
      <c r="F28" s="137">
        <v>111.913</v>
      </c>
      <c r="G28" s="247">
        <v>1.3406400000000001</v>
      </c>
      <c r="H28" s="247">
        <v>8.1538000000000004</v>
      </c>
      <c r="I28" s="248">
        <f t="shared" si="4"/>
        <v>1.304608</v>
      </c>
      <c r="J28" s="128">
        <v>57</v>
      </c>
    </row>
    <row r="29" spans="1:10">
      <c r="A29" s="244" t="s">
        <v>311</v>
      </c>
      <c r="B29" s="245">
        <v>28</v>
      </c>
      <c r="C29" s="245">
        <v>20111</v>
      </c>
      <c r="D29" s="246">
        <v>0.90529999999999999</v>
      </c>
      <c r="E29" s="137">
        <v>120.761</v>
      </c>
      <c r="F29" s="137">
        <v>94.668000000000006</v>
      </c>
      <c r="G29" s="247">
        <v>0.76163999999999998</v>
      </c>
      <c r="H29" s="247">
        <v>8.3811999999999998</v>
      </c>
      <c r="I29" s="248">
        <f t="shared" si="4"/>
        <v>1.340992</v>
      </c>
      <c r="J29" s="128">
        <v>52</v>
      </c>
    </row>
    <row r="30" spans="1:10">
      <c r="A30" s="244" t="s">
        <v>311</v>
      </c>
      <c r="B30" s="245">
        <v>29</v>
      </c>
      <c r="C30" s="245">
        <v>20102</v>
      </c>
      <c r="D30" s="246">
        <v>1.0225</v>
      </c>
      <c r="E30" s="137">
        <v>141.06100000000001</v>
      </c>
      <c r="F30" s="137">
        <v>110.583</v>
      </c>
      <c r="G30" s="247">
        <v>0.82384999999999997</v>
      </c>
      <c r="H30" s="247">
        <v>7.9847999999999999</v>
      </c>
      <c r="I30" s="248">
        <f t="shared" si="4"/>
        <v>1.277568</v>
      </c>
      <c r="J30" s="128">
        <v>56</v>
      </c>
    </row>
    <row r="31" spans="1:10">
      <c r="A31" s="244" t="s">
        <v>311</v>
      </c>
      <c r="B31" s="245">
        <v>30</v>
      </c>
      <c r="C31" s="245">
        <v>20100</v>
      </c>
      <c r="D31" s="246">
        <v>1.0993999999999999</v>
      </c>
      <c r="E31" s="137">
        <v>148.637</v>
      </c>
      <c r="F31" s="137">
        <v>116.52200000000001</v>
      </c>
      <c r="G31" s="247">
        <v>0.62836999999999998</v>
      </c>
      <c r="H31" s="247">
        <v>7.2327000000000004</v>
      </c>
      <c r="I31" s="248">
        <f t="shared" si="4"/>
        <v>1.157232</v>
      </c>
      <c r="J31" s="128">
        <v>49</v>
      </c>
    </row>
    <row r="32" spans="1:10" s="258" customFormat="1" ht="13" thickBot="1">
      <c r="A32" s="251" t="s">
        <v>311</v>
      </c>
      <c r="B32" s="252">
        <v>31</v>
      </c>
      <c r="C32" s="252">
        <v>20110</v>
      </c>
      <c r="D32" s="253">
        <v>1.0844</v>
      </c>
      <c r="E32" s="254">
        <v>136.238</v>
      </c>
      <c r="F32" s="254">
        <v>106.80200000000001</v>
      </c>
      <c r="G32" s="255">
        <v>-1.6219999999999998E-2</v>
      </c>
      <c r="H32" s="255">
        <v>6.5282</v>
      </c>
      <c r="I32" s="256">
        <f t="shared" si="4"/>
        <v>1.0445120000000001</v>
      </c>
      <c r="J32" s="257">
        <v>31</v>
      </c>
    </row>
    <row r="33" spans="1:10" s="264" customFormat="1" ht="13">
      <c r="A33" s="259" t="s">
        <v>499</v>
      </c>
      <c r="B33" s="260"/>
      <c r="C33" s="260"/>
      <c r="D33" s="261">
        <f>AVERAGE(D24:D32)</f>
        <v>1.0325</v>
      </c>
      <c r="E33" s="262">
        <f t="shared" ref="E33:I33" si="5">AVERAGE(E24:E32)</f>
        <v>245.65677777777773</v>
      </c>
      <c r="F33" s="262">
        <f t="shared" si="5"/>
        <v>105.47499999999999</v>
      </c>
      <c r="G33" s="262">
        <f t="shared" si="5"/>
        <v>0.37143555555555552</v>
      </c>
      <c r="H33" s="262">
        <f t="shared" si="5"/>
        <v>7.2592888888888893</v>
      </c>
      <c r="I33" s="262">
        <f t="shared" si="5"/>
        <v>1.1614862222222224</v>
      </c>
      <c r="J33" s="263"/>
    </row>
    <row r="34" spans="1:10" s="243" customFormat="1">
      <c r="A34" s="236" t="s">
        <v>336</v>
      </c>
      <c r="B34" s="237">
        <v>33</v>
      </c>
      <c r="C34" s="237">
        <v>232</v>
      </c>
      <c r="D34" s="238">
        <v>0.95530000000000004</v>
      </c>
      <c r="E34" s="239">
        <v>129.95699999999999</v>
      </c>
      <c r="F34" s="239">
        <v>101.878</v>
      </c>
      <c r="G34" s="240">
        <v>-0.58331999999999995</v>
      </c>
      <c r="H34" s="240">
        <v>6.3540999999999999</v>
      </c>
      <c r="I34" s="241">
        <f>H34*0.16</f>
        <v>1.016656</v>
      </c>
      <c r="J34" s="265">
        <v>9</v>
      </c>
    </row>
    <row r="35" spans="1:10" s="243" customFormat="1">
      <c r="A35" s="236"/>
      <c r="B35" s="237"/>
      <c r="C35" s="237"/>
      <c r="D35" s="238"/>
      <c r="E35" s="239"/>
      <c r="F35" s="239"/>
      <c r="G35" s="240"/>
      <c r="H35" s="240"/>
      <c r="I35" s="241"/>
      <c r="J35" s="265"/>
    </row>
    <row r="36" spans="1:10">
      <c r="A36" s="244" t="s">
        <v>347</v>
      </c>
      <c r="B36" s="245">
        <v>34</v>
      </c>
      <c r="C36" s="245">
        <v>2885</v>
      </c>
      <c r="D36" s="246">
        <v>0.92759999999999998</v>
      </c>
      <c r="E36" s="137">
        <v>118.639</v>
      </c>
      <c r="F36" s="137">
        <v>93.004999999999995</v>
      </c>
      <c r="G36" s="247">
        <v>0.29814000000000002</v>
      </c>
      <c r="H36" s="247">
        <v>7.3268000000000004</v>
      </c>
      <c r="I36" s="248">
        <f t="shared" ref="I36:I43" si="6">H36*0.16</f>
        <v>1.172288</v>
      </c>
      <c r="J36" s="249">
        <v>40</v>
      </c>
    </row>
    <row r="37" spans="1:10">
      <c r="A37" s="244" t="s">
        <v>347</v>
      </c>
      <c r="B37" s="245">
        <v>35</v>
      </c>
      <c r="C37" s="245">
        <v>2575</v>
      </c>
      <c r="D37" s="246">
        <v>1.0650999999999999</v>
      </c>
      <c r="E37" s="137">
        <v>141.63499999999999</v>
      </c>
      <c r="F37" s="137">
        <v>111.032</v>
      </c>
      <c r="G37" s="247">
        <v>-0.44523000000000001</v>
      </c>
      <c r="H37" s="247">
        <v>5.8769999999999998</v>
      </c>
      <c r="I37" s="248">
        <f t="shared" si="6"/>
        <v>0.94031999999999993</v>
      </c>
      <c r="J37" s="128">
        <v>12</v>
      </c>
    </row>
    <row r="38" spans="1:10">
      <c r="A38" s="244" t="s">
        <v>347</v>
      </c>
      <c r="B38" s="245">
        <v>36</v>
      </c>
      <c r="C38" s="245">
        <v>2889</v>
      </c>
      <c r="D38" s="246">
        <v>0.87309999999999999</v>
      </c>
      <c r="E38" s="137">
        <v>138.99100000000001</v>
      </c>
      <c r="F38" s="137">
        <v>108.96</v>
      </c>
      <c r="G38" s="247">
        <v>0.53849000000000002</v>
      </c>
      <c r="H38" s="247">
        <v>7.6916000000000002</v>
      </c>
      <c r="I38" s="248">
        <f t="shared" si="6"/>
        <v>1.230656</v>
      </c>
      <c r="J38" s="128">
        <v>46</v>
      </c>
    </row>
    <row r="39" spans="1:10">
      <c r="A39" s="244" t="s">
        <v>347</v>
      </c>
      <c r="B39" s="245">
        <v>38</v>
      </c>
      <c r="C39" s="245">
        <v>2876</v>
      </c>
      <c r="D39" s="246">
        <v>0.76400000000000001</v>
      </c>
      <c r="E39" s="137">
        <v>131.215</v>
      </c>
      <c r="F39" s="137">
        <v>102.864</v>
      </c>
      <c r="G39" s="247">
        <v>-4.3580000000000001E-2</v>
      </c>
      <c r="H39" s="247">
        <v>8.2461000000000002</v>
      </c>
      <c r="I39" s="248">
        <f t="shared" si="6"/>
        <v>1.3193760000000001</v>
      </c>
      <c r="J39" s="128">
        <v>29</v>
      </c>
    </row>
    <row r="40" spans="1:10">
      <c r="A40" s="244" t="s">
        <v>347</v>
      </c>
      <c r="B40" s="245">
        <v>39</v>
      </c>
      <c r="C40" s="245">
        <v>2882</v>
      </c>
      <c r="D40" s="246">
        <v>0.6421</v>
      </c>
      <c r="E40" s="137">
        <v>120.431</v>
      </c>
      <c r="F40" s="137">
        <v>94.409000000000006</v>
      </c>
      <c r="G40" s="247">
        <v>-0.17615</v>
      </c>
      <c r="H40" s="247">
        <v>8.1979000000000006</v>
      </c>
      <c r="I40" s="248">
        <f t="shared" si="6"/>
        <v>1.3116640000000002</v>
      </c>
      <c r="J40" s="128">
        <v>23</v>
      </c>
    </row>
    <row r="41" spans="1:10">
      <c r="A41" s="244" t="s">
        <v>347</v>
      </c>
      <c r="B41" s="245">
        <v>40</v>
      </c>
      <c r="C41" s="245">
        <v>2874</v>
      </c>
      <c r="D41" s="246">
        <v>1.036</v>
      </c>
      <c r="E41" s="137">
        <v>135.51900000000001</v>
      </c>
      <c r="F41" s="137">
        <v>106.238</v>
      </c>
      <c r="G41" s="247">
        <v>-0.33351999999999998</v>
      </c>
      <c r="H41" s="247">
        <v>6.1703000000000001</v>
      </c>
      <c r="I41" s="248">
        <f t="shared" si="6"/>
        <v>0.98724800000000001</v>
      </c>
      <c r="J41" s="128">
        <v>15</v>
      </c>
    </row>
    <row r="42" spans="1:10">
      <c r="A42" s="244" t="s">
        <v>347</v>
      </c>
      <c r="B42" s="245">
        <v>41</v>
      </c>
      <c r="C42" s="245">
        <v>2873</v>
      </c>
      <c r="D42" s="246">
        <v>1.0767</v>
      </c>
      <c r="E42" s="137">
        <v>155.35</v>
      </c>
      <c r="F42" s="137">
        <v>121.78400000000001</v>
      </c>
      <c r="G42" s="247">
        <v>-3.5959999999999999E-2</v>
      </c>
      <c r="H42" s="247">
        <v>6.3657000000000004</v>
      </c>
      <c r="I42" s="248">
        <f t="shared" si="6"/>
        <v>1.0185120000000001</v>
      </c>
      <c r="J42" s="128">
        <v>30</v>
      </c>
    </row>
    <row r="43" spans="1:10" s="258" customFormat="1" ht="13" thickBot="1">
      <c r="A43" s="251" t="s">
        <v>347</v>
      </c>
      <c r="B43" s="252">
        <v>42</v>
      </c>
      <c r="C43" s="252">
        <v>2872</v>
      </c>
      <c r="D43" s="253">
        <v>0.79800000000000004</v>
      </c>
      <c r="E43" s="254">
        <v>131.26300000000001</v>
      </c>
      <c r="F43" s="254">
        <v>102.901</v>
      </c>
      <c r="G43" s="255">
        <v>0.77095999999999998</v>
      </c>
      <c r="H43" s="255">
        <v>8.2423999999999999</v>
      </c>
      <c r="I43" s="256">
        <f t="shared" si="6"/>
        <v>1.318784</v>
      </c>
      <c r="J43" s="257">
        <v>53</v>
      </c>
    </row>
    <row r="44" spans="1:10" s="264" customFormat="1" ht="13">
      <c r="A44" s="259" t="s">
        <v>499</v>
      </c>
      <c r="B44" s="260"/>
      <c r="C44" s="260"/>
      <c r="D44" s="261">
        <f>AVERAGE(D36:D43)</f>
        <v>0.89782499999999998</v>
      </c>
      <c r="E44" s="262">
        <f t="shared" ref="E44:I44" si="7">AVERAGE(E36:E43)</f>
        <v>134.13037500000002</v>
      </c>
      <c r="F44" s="262">
        <f t="shared" si="7"/>
        <v>105.149125</v>
      </c>
      <c r="G44" s="262">
        <f t="shared" si="7"/>
        <v>7.1643750000000006E-2</v>
      </c>
      <c r="H44" s="262">
        <f t="shared" si="7"/>
        <v>7.2647250000000003</v>
      </c>
      <c r="I44" s="262">
        <f t="shared" si="7"/>
        <v>1.1623559999999999</v>
      </c>
      <c r="J44" s="263"/>
    </row>
    <row r="45" spans="1:10" s="243" customFormat="1">
      <c r="A45" s="236" t="s">
        <v>23</v>
      </c>
      <c r="B45" s="237">
        <v>43</v>
      </c>
      <c r="C45" s="237">
        <v>439</v>
      </c>
      <c r="D45" s="238">
        <v>0.98450000000000004</v>
      </c>
      <c r="E45" s="239">
        <v>134.85900000000001</v>
      </c>
      <c r="F45" s="239">
        <v>105.72</v>
      </c>
      <c r="G45" s="240">
        <v>-0.84882000000000002</v>
      </c>
      <c r="H45" s="240">
        <v>6.0217999999999998</v>
      </c>
      <c r="I45" s="241">
        <f>H45*0.16</f>
        <v>0.96348800000000001</v>
      </c>
      <c r="J45" s="242">
        <v>3</v>
      </c>
    </row>
    <row r="46" spans="1:10" s="243" customFormat="1">
      <c r="A46" s="236"/>
      <c r="B46" s="237"/>
      <c r="C46" s="237"/>
      <c r="D46" s="238"/>
      <c r="E46" s="239"/>
      <c r="F46" s="239"/>
      <c r="G46" s="240"/>
      <c r="H46" s="240"/>
      <c r="I46" s="241"/>
      <c r="J46" s="242"/>
    </row>
    <row r="47" spans="1:10">
      <c r="A47" s="244" t="s">
        <v>28</v>
      </c>
      <c r="B47" s="245">
        <v>44</v>
      </c>
      <c r="C47" s="245">
        <v>438</v>
      </c>
      <c r="D47" s="246">
        <v>0.79459999999999997</v>
      </c>
      <c r="E47" s="137">
        <v>106.839</v>
      </c>
      <c r="F47" s="137">
        <v>83.754999999999995</v>
      </c>
      <c r="G47" s="247">
        <v>-0.10677</v>
      </c>
      <c r="H47" s="247">
        <v>7.8163999999999998</v>
      </c>
      <c r="I47" s="248">
        <f>H47*0.16</f>
        <v>1.250624</v>
      </c>
      <c r="J47" s="128">
        <v>27</v>
      </c>
    </row>
    <row r="48" spans="1:10">
      <c r="A48" s="244"/>
      <c r="B48" s="245"/>
      <c r="C48" s="245"/>
      <c r="D48" s="246"/>
      <c r="E48" s="137"/>
      <c r="F48" s="137"/>
      <c r="G48" s="247"/>
      <c r="H48" s="247"/>
      <c r="J48" s="128"/>
    </row>
    <row r="49" spans="1:10">
      <c r="A49" s="244" t="s">
        <v>24</v>
      </c>
      <c r="B49" s="245">
        <v>46</v>
      </c>
      <c r="C49" s="245">
        <v>444</v>
      </c>
      <c r="D49" s="246">
        <v>0.81510000000000005</v>
      </c>
      <c r="E49" s="137">
        <v>123.18300000000001</v>
      </c>
      <c r="F49" s="137">
        <v>96.566999999999993</v>
      </c>
      <c r="G49" s="247">
        <v>0.63441999999999998</v>
      </c>
      <c r="H49" s="247">
        <v>7.4790999999999999</v>
      </c>
      <c r="I49" s="248">
        <f>H49*0.16</f>
        <v>1.1966559999999999</v>
      </c>
      <c r="J49" s="249">
        <v>50</v>
      </c>
    </row>
    <row r="50" spans="1:10">
      <c r="A50" s="244"/>
      <c r="B50" s="245"/>
      <c r="C50" s="245"/>
      <c r="D50" s="246"/>
      <c r="E50" s="137"/>
      <c r="F50" s="137"/>
      <c r="G50" s="247"/>
      <c r="H50" s="247"/>
    </row>
    <row r="51" spans="1:10">
      <c r="A51" s="244" t="s">
        <v>18</v>
      </c>
      <c r="B51" s="245">
        <v>50</v>
      </c>
      <c r="C51" s="245">
        <v>7</v>
      </c>
      <c r="D51" s="246">
        <v>0.83409999999999995</v>
      </c>
      <c r="E51" s="137">
        <v>122.73399999999999</v>
      </c>
      <c r="F51" s="137">
        <v>96.215000000000003</v>
      </c>
      <c r="G51" s="247">
        <v>0.69745000000000001</v>
      </c>
      <c r="H51" s="247">
        <v>7.4794</v>
      </c>
      <c r="I51" s="248">
        <f t="shared" ref="I51:I57" si="8">H51*0.16</f>
        <v>1.196704</v>
      </c>
      <c r="J51" s="128">
        <v>51</v>
      </c>
    </row>
    <row r="52" spans="1:10">
      <c r="A52" s="244" t="s">
        <v>18</v>
      </c>
      <c r="B52" s="245">
        <v>51</v>
      </c>
      <c r="C52" s="245">
        <v>10</v>
      </c>
      <c r="D52" s="246">
        <v>1.0226</v>
      </c>
      <c r="E52" s="137">
        <v>123.825</v>
      </c>
      <c r="F52" s="137">
        <v>97.070999999999998</v>
      </c>
      <c r="G52" s="247">
        <v>-0.66981999999999997</v>
      </c>
      <c r="H52" s="247">
        <v>5.8654000000000002</v>
      </c>
      <c r="I52" s="248">
        <f t="shared" si="8"/>
        <v>0.93846400000000008</v>
      </c>
      <c r="J52" s="249">
        <v>6</v>
      </c>
    </row>
    <row r="53" spans="1:10">
      <c r="A53" s="244" t="s">
        <v>18</v>
      </c>
      <c r="B53" s="245">
        <v>53</v>
      </c>
      <c r="C53" s="245">
        <v>17</v>
      </c>
      <c r="D53" s="246">
        <v>0.94550000000000001</v>
      </c>
      <c r="E53" s="137">
        <v>115.28400000000001</v>
      </c>
      <c r="F53" s="137">
        <v>90.375</v>
      </c>
      <c r="G53" s="247">
        <v>0.16642999999999999</v>
      </c>
      <c r="H53" s="247">
        <v>6.6475999999999997</v>
      </c>
      <c r="I53" s="248">
        <f t="shared" si="8"/>
        <v>1.0636159999999999</v>
      </c>
      <c r="J53" s="249">
        <v>36</v>
      </c>
    </row>
    <row r="54" spans="1:10">
      <c r="A54" s="244" t="s">
        <v>18</v>
      </c>
      <c r="B54" s="245">
        <v>54</v>
      </c>
      <c r="C54" s="245">
        <v>18</v>
      </c>
      <c r="D54" s="246">
        <v>0.78820000000000001</v>
      </c>
      <c r="E54" s="137">
        <v>117.086</v>
      </c>
      <c r="F54" s="137">
        <v>91.787000000000006</v>
      </c>
      <c r="G54" s="247">
        <v>0.80593999999999999</v>
      </c>
      <c r="H54" s="247">
        <v>7.9787999999999997</v>
      </c>
      <c r="I54" s="248">
        <f t="shared" si="8"/>
        <v>1.276608</v>
      </c>
      <c r="J54" s="249">
        <v>55</v>
      </c>
    </row>
    <row r="55" spans="1:10">
      <c r="A55" s="244" t="s">
        <v>18</v>
      </c>
      <c r="B55" s="245">
        <v>55</v>
      </c>
      <c r="C55" s="245">
        <v>19</v>
      </c>
      <c r="D55" s="246">
        <v>0.78249999999999997</v>
      </c>
      <c r="E55" s="137">
        <v>108.40300000000001</v>
      </c>
      <c r="F55" s="137">
        <v>84.98</v>
      </c>
      <c r="G55" s="247">
        <v>-0.39794000000000002</v>
      </c>
      <c r="H55" s="247">
        <v>5.7180999999999997</v>
      </c>
      <c r="I55" s="248">
        <f t="shared" si="8"/>
        <v>0.91489599999999993</v>
      </c>
      <c r="J55" s="128">
        <v>13</v>
      </c>
    </row>
    <row r="56" spans="1:10">
      <c r="A56" s="244" t="s">
        <v>18</v>
      </c>
      <c r="B56" s="245">
        <v>56</v>
      </c>
      <c r="C56" s="245">
        <v>20</v>
      </c>
      <c r="D56" s="246">
        <v>0.89859999999999995</v>
      </c>
      <c r="E56" s="137">
        <v>115.59</v>
      </c>
      <c r="F56" s="137">
        <v>90.614999999999995</v>
      </c>
      <c r="G56" s="247">
        <v>-0.23061000000000001</v>
      </c>
      <c r="H56" s="247">
        <v>6.2172000000000001</v>
      </c>
      <c r="I56" s="248">
        <f t="shared" si="8"/>
        <v>0.99475200000000008</v>
      </c>
      <c r="J56" s="128">
        <v>19</v>
      </c>
    </row>
    <row r="57" spans="1:10" s="258" customFormat="1" ht="13" thickBot="1">
      <c r="A57" s="251" t="s">
        <v>18</v>
      </c>
      <c r="B57" s="252">
        <v>57</v>
      </c>
      <c r="C57" s="252">
        <v>24</v>
      </c>
      <c r="D57" s="253">
        <v>0.81399999999999995</v>
      </c>
      <c r="E57" s="254">
        <v>125.824</v>
      </c>
      <c r="F57" s="254">
        <v>98.637</v>
      </c>
      <c r="G57" s="255">
        <v>0.23862</v>
      </c>
      <c r="H57" s="255">
        <v>6.4988999999999999</v>
      </c>
      <c r="I57" s="256">
        <f t="shared" si="8"/>
        <v>1.0398240000000001</v>
      </c>
      <c r="J57" s="266">
        <v>38</v>
      </c>
    </row>
    <row r="58" spans="1:10" s="264" customFormat="1" ht="13">
      <c r="A58" s="259" t="s">
        <v>499</v>
      </c>
      <c r="B58" s="260"/>
      <c r="C58" s="260"/>
      <c r="D58" s="261">
        <f>AVERAGE(D51:D57)</f>
        <v>0.86935714285714283</v>
      </c>
      <c r="E58" s="262">
        <f t="shared" ref="E58:I58" si="9">AVERAGE(E51:E57)</f>
        <v>118.39228571428571</v>
      </c>
      <c r="F58" s="262">
        <f t="shared" si="9"/>
        <v>92.811428571428578</v>
      </c>
      <c r="G58" s="262">
        <f t="shared" si="9"/>
        <v>8.7152857142857157E-2</v>
      </c>
      <c r="H58" s="262">
        <f t="shared" si="9"/>
        <v>6.6293428571428574</v>
      </c>
      <c r="I58" s="262">
        <f t="shared" si="9"/>
        <v>1.0606948571428572</v>
      </c>
      <c r="J58" s="263"/>
    </row>
    <row r="59" spans="1:10" s="243" customFormat="1">
      <c r="A59" s="236" t="s">
        <v>21</v>
      </c>
      <c r="B59" s="237">
        <v>58</v>
      </c>
      <c r="C59" s="237">
        <v>12</v>
      </c>
      <c r="D59" s="238">
        <v>0.79449999999999998</v>
      </c>
      <c r="E59" s="239">
        <v>100.65900000000001</v>
      </c>
      <c r="F59" s="239">
        <v>78.91</v>
      </c>
      <c r="G59" s="240">
        <v>-0.53276999999999997</v>
      </c>
      <c r="H59" s="240">
        <v>5.9828000000000001</v>
      </c>
      <c r="I59" s="241">
        <f>H59*0.16</f>
        <v>0.95724799999999999</v>
      </c>
      <c r="J59" s="265">
        <v>11</v>
      </c>
    </row>
    <row r="60" spans="1:10">
      <c r="A60" s="244" t="s">
        <v>21</v>
      </c>
      <c r="B60" s="245">
        <v>61</v>
      </c>
      <c r="C60" s="245">
        <v>45</v>
      </c>
      <c r="D60" s="246">
        <v>0.94610000000000005</v>
      </c>
      <c r="E60" s="137">
        <v>109.004</v>
      </c>
      <c r="F60" s="137">
        <v>85.451999999999998</v>
      </c>
      <c r="G60" s="247">
        <v>-0.62146000000000001</v>
      </c>
      <c r="H60" s="247">
        <v>5.3696000000000002</v>
      </c>
      <c r="I60" s="248">
        <f>H60*0.16</f>
        <v>0.85913600000000001</v>
      </c>
      <c r="J60" s="128">
        <v>8</v>
      </c>
    </row>
    <row r="61" spans="1:10" s="258" customFormat="1" ht="13" thickBot="1">
      <c r="A61" s="251" t="s">
        <v>21</v>
      </c>
      <c r="B61" s="252">
        <v>62</v>
      </c>
      <c r="C61" s="252">
        <v>56</v>
      </c>
      <c r="D61" s="253">
        <v>0.75900000000000001</v>
      </c>
      <c r="E61" s="254">
        <v>106.19499999999999</v>
      </c>
      <c r="F61" s="254">
        <v>83.248999999999995</v>
      </c>
      <c r="G61" s="255">
        <v>-2.4199999999999998E-3</v>
      </c>
      <c r="H61" s="255">
        <v>6.8997999999999999</v>
      </c>
      <c r="I61" s="256">
        <f>H61*0.16</f>
        <v>1.1039680000000001</v>
      </c>
      <c r="J61" s="257">
        <v>32</v>
      </c>
    </row>
    <row r="62" spans="1:10" s="264" customFormat="1" ht="13">
      <c r="A62" s="259" t="s">
        <v>499</v>
      </c>
      <c r="B62" s="260"/>
      <c r="C62" s="260"/>
      <c r="D62" s="261">
        <f>AVERAGE(D59:D61)</f>
        <v>0.83320000000000005</v>
      </c>
      <c r="E62" s="262">
        <f t="shared" ref="E62:I62" si="10">AVERAGE(E59:E61)</f>
        <v>105.286</v>
      </c>
      <c r="F62" s="262">
        <f t="shared" si="10"/>
        <v>82.536999999999992</v>
      </c>
      <c r="G62" s="262">
        <f t="shared" si="10"/>
        <v>-0.38555000000000006</v>
      </c>
      <c r="H62" s="262">
        <f t="shared" si="10"/>
        <v>6.0840666666666658</v>
      </c>
      <c r="I62" s="262">
        <f t="shared" si="10"/>
        <v>0.9734506666666668</v>
      </c>
      <c r="J62" s="263"/>
    </row>
    <row r="63" spans="1:10" s="243" customFormat="1">
      <c r="A63" s="236" t="s">
        <v>443</v>
      </c>
      <c r="B63" s="237">
        <v>63</v>
      </c>
      <c r="C63" s="237">
        <v>4432</v>
      </c>
      <c r="D63" s="238">
        <v>0.79310000000000003</v>
      </c>
      <c r="E63" s="239">
        <v>137.16900000000001</v>
      </c>
      <c r="F63" s="239">
        <v>107.53100000000001</v>
      </c>
      <c r="G63" s="240">
        <v>-9.2509999999999995E-2</v>
      </c>
      <c r="H63" s="240">
        <v>7.8727</v>
      </c>
      <c r="I63" s="241">
        <f t="shared" ref="I63:I71" si="11">H63*0.16</f>
        <v>1.2596320000000001</v>
      </c>
      <c r="J63" s="242">
        <v>28</v>
      </c>
    </row>
    <row r="64" spans="1:10">
      <c r="A64" s="244" t="s">
        <v>443</v>
      </c>
      <c r="B64" s="245">
        <v>64</v>
      </c>
      <c r="C64" s="245">
        <v>4459</v>
      </c>
      <c r="D64" s="246">
        <v>0.59089999999999998</v>
      </c>
      <c r="E64" s="137">
        <v>115.131</v>
      </c>
      <c r="F64" s="137">
        <v>90.254999999999995</v>
      </c>
      <c r="G64" s="247">
        <v>0.57794000000000001</v>
      </c>
      <c r="H64" s="247">
        <v>10.404500000000001</v>
      </c>
      <c r="I64" s="248">
        <f t="shared" si="11"/>
        <v>1.6647200000000002</v>
      </c>
      <c r="J64" s="249">
        <v>47</v>
      </c>
    </row>
    <row r="65" spans="1:10">
      <c r="A65" s="244" t="s">
        <v>443</v>
      </c>
      <c r="B65" s="245">
        <v>65</v>
      </c>
      <c r="C65" s="245">
        <v>4470</v>
      </c>
      <c r="D65" s="246">
        <v>0.86350000000000005</v>
      </c>
      <c r="E65" s="137">
        <v>137.68700000000001</v>
      </c>
      <c r="F65" s="137">
        <v>107.937</v>
      </c>
      <c r="G65" s="247">
        <v>0.15075</v>
      </c>
      <c r="H65" s="247">
        <v>7.9279999999999999</v>
      </c>
      <c r="I65" s="248">
        <f t="shared" si="11"/>
        <v>1.2684800000000001</v>
      </c>
      <c r="J65" s="128">
        <v>35</v>
      </c>
    </row>
    <row r="66" spans="1:10">
      <c r="A66" s="244" t="s">
        <v>443</v>
      </c>
      <c r="B66" s="245">
        <v>66</v>
      </c>
      <c r="C66" s="245">
        <v>4439</v>
      </c>
      <c r="D66" s="246">
        <v>1.1946000000000001</v>
      </c>
      <c r="E66" s="137">
        <v>147.464</v>
      </c>
      <c r="F66" s="137">
        <v>115.602</v>
      </c>
      <c r="G66" s="247">
        <v>-0.34201999999999999</v>
      </c>
      <c r="H66" s="247">
        <v>6.2507000000000001</v>
      </c>
      <c r="I66" s="248">
        <f t="shared" si="11"/>
        <v>1.0001120000000001</v>
      </c>
      <c r="J66" s="128">
        <v>14</v>
      </c>
    </row>
    <row r="67" spans="1:10">
      <c r="A67" s="244" t="s">
        <v>443</v>
      </c>
      <c r="B67" s="245">
        <v>67</v>
      </c>
      <c r="C67" s="245">
        <v>4414</v>
      </c>
      <c r="D67" s="246">
        <v>0.80010000000000003</v>
      </c>
      <c r="E67" s="137">
        <v>130.65600000000001</v>
      </c>
      <c r="F67" s="137">
        <v>102.426</v>
      </c>
      <c r="G67" s="247">
        <v>-0.26473000000000002</v>
      </c>
      <c r="H67" s="247">
        <v>7.6631</v>
      </c>
      <c r="I67" s="248">
        <f t="shared" si="11"/>
        <v>1.2260960000000001</v>
      </c>
      <c r="J67" s="128">
        <v>17</v>
      </c>
    </row>
    <row r="68" spans="1:10">
      <c r="A68" s="244" t="s">
        <v>443</v>
      </c>
      <c r="B68" s="245">
        <v>68</v>
      </c>
      <c r="C68" s="245">
        <v>4421</v>
      </c>
      <c r="D68" s="246">
        <v>0.872</v>
      </c>
      <c r="E68" s="137">
        <v>121.758</v>
      </c>
      <c r="F68" s="137">
        <v>95.45</v>
      </c>
      <c r="G68" s="247">
        <v>0.16939000000000001</v>
      </c>
      <c r="H68" s="247">
        <v>7.5652999999999997</v>
      </c>
      <c r="I68" s="248">
        <f t="shared" si="11"/>
        <v>1.210448</v>
      </c>
      <c r="J68" s="128">
        <v>37</v>
      </c>
    </row>
    <row r="69" spans="1:10">
      <c r="A69" s="244" t="s">
        <v>443</v>
      </c>
      <c r="B69" s="245">
        <v>69</v>
      </c>
      <c r="C69" s="245">
        <v>4433</v>
      </c>
      <c r="D69" s="246">
        <v>0.69079999999999997</v>
      </c>
      <c r="E69" s="137">
        <v>131.54599999999999</v>
      </c>
      <c r="F69" s="137">
        <v>103.123</v>
      </c>
      <c r="G69" s="247">
        <v>0.47699999999999998</v>
      </c>
      <c r="H69" s="247">
        <v>9.0757999999999992</v>
      </c>
      <c r="I69" s="248">
        <f t="shared" si="11"/>
        <v>1.4521279999999999</v>
      </c>
      <c r="J69" s="128">
        <v>45</v>
      </c>
    </row>
    <row r="70" spans="1:10">
      <c r="A70" s="244" t="s">
        <v>443</v>
      </c>
      <c r="B70" s="245">
        <v>70</v>
      </c>
      <c r="C70" s="245">
        <v>4457</v>
      </c>
      <c r="D70" s="246">
        <v>0.7651</v>
      </c>
      <c r="E70" s="137">
        <v>137.60400000000001</v>
      </c>
      <c r="F70" s="137">
        <v>107.872</v>
      </c>
      <c r="G70" s="247">
        <v>1.5574399999999999</v>
      </c>
      <c r="H70" s="247">
        <v>10.207599999999999</v>
      </c>
      <c r="I70" s="248">
        <f t="shared" si="11"/>
        <v>1.633216</v>
      </c>
      <c r="J70" s="249">
        <v>58</v>
      </c>
    </row>
    <row r="71" spans="1:10" s="258" customFormat="1" ht="13" thickBot="1">
      <c r="A71" s="251" t="s">
        <v>443</v>
      </c>
      <c r="B71" s="252">
        <v>72</v>
      </c>
      <c r="C71" s="252">
        <v>4431</v>
      </c>
      <c r="D71" s="253">
        <v>0.91549999999999998</v>
      </c>
      <c r="E71" s="254">
        <v>134.44200000000001</v>
      </c>
      <c r="F71" s="254">
        <v>105.393</v>
      </c>
      <c r="G71" s="255">
        <v>0.10795</v>
      </c>
      <c r="H71" s="255">
        <v>7.5091000000000001</v>
      </c>
      <c r="I71" s="256">
        <f t="shared" si="11"/>
        <v>1.2014560000000001</v>
      </c>
      <c r="J71" s="266">
        <v>33</v>
      </c>
    </row>
    <row r="72" spans="1:10" s="264" customFormat="1" ht="13">
      <c r="A72" s="259" t="s">
        <v>499</v>
      </c>
      <c r="B72" s="260"/>
      <c r="C72" s="260"/>
      <c r="D72" s="261">
        <f>AVERAGE(D63:D71)</f>
        <v>0.83173333333333344</v>
      </c>
      <c r="E72" s="262">
        <f t="shared" ref="E72:I72" si="12">AVERAGE(E63:E71)</f>
        <v>132.60633333333334</v>
      </c>
      <c r="F72" s="262">
        <f t="shared" si="12"/>
        <v>103.95433333333335</v>
      </c>
      <c r="G72" s="262">
        <f t="shared" si="12"/>
        <v>0.26013444444444445</v>
      </c>
      <c r="H72" s="262">
        <f t="shared" si="12"/>
        <v>8.2752000000000017</v>
      </c>
      <c r="I72" s="262">
        <f t="shared" si="12"/>
        <v>1.3240320000000001</v>
      </c>
      <c r="J72" s="263"/>
    </row>
    <row r="73" spans="1:10" s="243" customFormat="1">
      <c r="A73" s="236" t="s">
        <v>467</v>
      </c>
      <c r="B73" s="237">
        <v>73</v>
      </c>
      <c r="C73" s="237">
        <v>1537</v>
      </c>
      <c r="D73" s="238">
        <v>0.72750000000000004</v>
      </c>
      <c r="E73" s="239">
        <v>125.696</v>
      </c>
      <c r="F73" s="239">
        <v>98.537000000000006</v>
      </c>
      <c r="G73" s="240">
        <v>-0.84714</v>
      </c>
      <c r="H73" s="240">
        <v>7.835</v>
      </c>
      <c r="I73" s="241">
        <f>H73*0.16</f>
        <v>1.2536</v>
      </c>
      <c r="J73" s="242">
        <v>4</v>
      </c>
    </row>
    <row r="74" spans="1:10">
      <c r="A74" s="244" t="s">
        <v>467</v>
      </c>
      <c r="B74" s="245">
        <v>74</v>
      </c>
      <c r="C74" s="245">
        <v>1532</v>
      </c>
      <c r="D74" s="246">
        <v>0.52080000000000004</v>
      </c>
      <c r="E74" s="137">
        <v>118.16800000000001</v>
      </c>
      <c r="F74" s="137">
        <v>92.635999999999996</v>
      </c>
      <c r="G74" s="247">
        <v>-0.17393</v>
      </c>
      <c r="H74" s="247">
        <v>11.2225</v>
      </c>
      <c r="I74" s="248">
        <f>H74*0.16</f>
        <v>1.7956000000000001</v>
      </c>
      <c r="J74" s="128">
        <v>24</v>
      </c>
    </row>
    <row r="75" spans="1:10" s="258" customFormat="1" ht="13" thickBot="1">
      <c r="A75" s="251" t="s">
        <v>467</v>
      </c>
      <c r="B75" s="252">
        <v>75</v>
      </c>
      <c r="C75" s="252">
        <v>1533</v>
      </c>
      <c r="D75" s="253">
        <v>0.5585</v>
      </c>
      <c r="E75" s="254">
        <v>112.82899999999999</v>
      </c>
      <c r="F75" s="254">
        <v>88.45</v>
      </c>
      <c r="G75" s="255">
        <v>-0.66413</v>
      </c>
      <c r="H75" s="255">
        <v>9.6710999999999991</v>
      </c>
      <c r="I75" s="256">
        <f>H75*0.16</f>
        <v>1.5473759999999999</v>
      </c>
      <c r="J75" s="266">
        <v>7</v>
      </c>
    </row>
    <row r="76" spans="1:10" s="264" customFormat="1" ht="13">
      <c r="A76" s="259" t="s">
        <v>499</v>
      </c>
      <c r="B76" s="260"/>
      <c r="C76" s="260"/>
      <c r="D76" s="261">
        <f>AVERAGE(D73:D75)</f>
        <v>0.60226666666666662</v>
      </c>
      <c r="E76" s="262">
        <f t="shared" ref="E76:I76" si="13">AVERAGE(E73:E75)</f>
        <v>118.89766666666667</v>
      </c>
      <c r="F76" s="262">
        <f t="shared" si="13"/>
        <v>93.207666666666668</v>
      </c>
      <c r="G76" s="262">
        <f t="shared" si="13"/>
        <v>-0.56173333333333331</v>
      </c>
      <c r="H76" s="262">
        <f t="shared" si="13"/>
        <v>9.5762</v>
      </c>
      <c r="I76" s="262">
        <f t="shared" si="13"/>
        <v>1.532192</v>
      </c>
      <c r="J76" s="263"/>
    </row>
    <row r="77" spans="1:10" s="267" customFormat="1" ht="13">
      <c r="A77" s="267" t="s">
        <v>500</v>
      </c>
      <c r="D77" s="268">
        <v>0.89</v>
      </c>
      <c r="E77" s="269">
        <v>144.59100000000001</v>
      </c>
      <c r="F77" s="269">
        <v>99.834000000000003</v>
      </c>
      <c r="G77" s="269">
        <v>1.9E-2</v>
      </c>
      <c r="H77" s="269">
        <v>7.3109999999999999</v>
      </c>
      <c r="I77" s="269">
        <v>1.17</v>
      </c>
      <c r="J77" s="27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E7F5-DC73-45FA-9319-361ABAA27C7F}">
  <dimension ref="A1:K12"/>
  <sheetViews>
    <sheetView workbookViewId="0">
      <selection activeCell="H39" sqref="H39"/>
    </sheetView>
  </sheetViews>
  <sheetFormatPr defaultColWidth="9.1796875" defaultRowHeight="11.5"/>
  <cols>
    <col min="1" max="1" width="14.453125" style="275" bestFit="1" customWidth="1"/>
    <col min="2" max="2" width="14.54296875" style="275" bestFit="1" customWidth="1"/>
    <col min="3" max="3" width="20" style="275" bestFit="1" customWidth="1"/>
    <col min="4" max="4" width="19.7265625" style="275" bestFit="1" customWidth="1"/>
    <col min="5" max="5" width="11" style="275" bestFit="1" customWidth="1"/>
    <col min="6" max="6" width="6.26953125" style="130" bestFit="1" customWidth="1"/>
    <col min="7" max="7" width="6" style="130" bestFit="1" customWidth="1"/>
    <col min="8" max="9" width="13.26953125" style="130" bestFit="1" customWidth="1"/>
    <col min="10" max="10" width="33.7265625" style="276" bestFit="1" customWidth="1"/>
    <col min="11" max="16384" width="9.1796875" style="274"/>
  </cols>
  <sheetData>
    <row r="1" spans="1:11">
      <c r="A1" s="139" t="s">
        <v>501</v>
      </c>
      <c r="B1" s="139" t="s">
        <v>502</v>
      </c>
      <c r="C1" s="139" t="s">
        <v>503</v>
      </c>
      <c r="D1" s="139" t="s">
        <v>504</v>
      </c>
      <c r="E1" s="139" t="s">
        <v>505</v>
      </c>
      <c r="F1" s="139" t="s">
        <v>506</v>
      </c>
      <c r="G1" s="139" t="s">
        <v>507</v>
      </c>
      <c r="H1" s="139" t="s">
        <v>508</v>
      </c>
      <c r="I1" s="139" t="s">
        <v>509</v>
      </c>
      <c r="J1" s="273" t="s">
        <v>510</v>
      </c>
    </row>
    <row r="2" spans="1:11">
      <c r="A2" s="275" t="s">
        <v>19</v>
      </c>
      <c r="B2" s="275" t="s">
        <v>511</v>
      </c>
      <c r="D2" s="275" t="s">
        <v>512</v>
      </c>
      <c r="E2" s="275" t="s">
        <v>513</v>
      </c>
      <c r="F2" s="130" t="s">
        <v>514</v>
      </c>
      <c r="G2" s="130">
        <v>82222</v>
      </c>
      <c r="H2" s="130" t="s">
        <v>515</v>
      </c>
    </row>
    <row r="3" spans="1:11" ht="14.5">
      <c r="A3" s="275" t="s">
        <v>20</v>
      </c>
      <c r="B3" s="275" t="s">
        <v>516</v>
      </c>
      <c r="C3" s="275" t="s">
        <v>517</v>
      </c>
      <c r="D3" s="275" t="s">
        <v>518</v>
      </c>
      <c r="E3" s="275" t="s">
        <v>519</v>
      </c>
      <c r="F3" s="130" t="s">
        <v>514</v>
      </c>
      <c r="G3" s="130">
        <v>82639</v>
      </c>
      <c r="H3" s="130" t="s">
        <v>520</v>
      </c>
      <c r="J3" s="277" t="s">
        <v>521</v>
      </c>
    </row>
    <row r="4" spans="1:11">
      <c r="A4" s="275" t="s">
        <v>17</v>
      </c>
      <c r="B4" s="275" t="s">
        <v>522</v>
      </c>
      <c r="C4" s="275" t="s">
        <v>523</v>
      </c>
      <c r="D4" s="275" t="s">
        <v>524</v>
      </c>
      <c r="E4" s="275" t="s">
        <v>525</v>
      </c>
      <c r="F4" s="130" t="s">
        <v>514</v>
      </c>
      <c r="G4" s="130">
        <v>82213</v>
      </c>
      <c r="H4" s="130" t="s">
        <v>526</v>
      </c>
      <c r="J4" s="278" t="s">
        <v>527</v>
      </c>
    </row>
    <row r="5" spans="1:11">
      <c r="A5" s="275" t="s">
        <v>467</v>
      </c>
      <c r="B5" s="275" t="s">
        <v>528</v>
      </c>
      <c r="D5" s="275" t="s">
        <v>529</v>
      </c>
      <c r="E5" s="275" t="s">
        <v>530</v>
      </c>
      <c r="F5" s="130" t="s">
        <v>514</v>
      </c>
      <c r="G5" s="130">
        <v>82051</v>
      </c>
      <c r="H5" s="130" t="s">
        <v>531</v>
      </c>
      <c r="I5" s="130" t="s">
        <v>532</v>
      </c>
      <c r="J5" s="278" t="s">
        <v>533</v>
      </c>
    </row>
    <row r="6" spans="1:11" ht="14.5">
      <c r="A6" s="275" t="s">
        <v>534</v>
      </c>
      <c r="B6" s="275" t="s">
        <v>535</v>
      </c>
      <c r="C6" s="275" t="s">
        <v>536</v>
      </c>
      <c r="D6" s="275" t="s">
        <v>537</v>
      </c>
      <c r="E6" s="275" t="s">
        <v>538</v>
      </c>
      <c r="F6" s="130" t="s">
        <v>514</v>
      </c>
      <c r="G6" s="130">
        <v>82834</v>
      </c>
      <c r="H6" s="130" t="s">
        <v>539</v>
      </c>
      <c r="J6" s="277" t="s">
        <v>540</v>
      </c>
    </row>
    <row r="7" spans="1:11">
      <c r="A7" s="275" t="s">
        <v>541</v>
      </c>
      <c r="B7" s="275" t="s">
        <v>542</v>
      </c>
      <c r="D7" s="275" t="s">
        <v>543</v>
      </c>
      <c r="E7" s="275" t="s">
        <v>519</v>
      </c>
      <c r="F7" s="130" t="s">
        <v>514</v>
      </c>
      <c r="G7" s="130">
        <v>82639</v>
      </c>
      <c r="H7" s="130" t="s">
        <v>544</v>
      </c>
      <c r="J7" s="279" t="s">
        <v>545</v>
      </c>
    </row>
    <row r="8" spans="1:11">
      <c r="A8" s="275" t="s">
        <v>546</v>
      </c>
      <c r="B8" s="275" t="s">
        <v>547</v>
      </c>
      <c r="C8" s="275" t="s">
        <v>548</v>
      </c>
      <c r="D8" s="275" t="s">
        <v>549</v>
      </c>
      <c r="E8" s="275" t="s">
        <v>550</v>
      </c>
      <c r="F8" s="130" t="s">
        <v>514</v>
      </c>
      <c r="G8" s="130">
        <v>82637</v>
      </c>
      <c r="H8" s="130" t="s">
        <v>551</v>
      </c>
      <c r="I8" s="274"/>
      <c r="J8" s="278" t="s">
        <v>552</v>
      </c>
      <c r="K8" s="280"/>
    </row>
    <row r="9" spans="1:11">
      <c r="A9" s="275" t="s">
        <v>553</v>
      </c>
      <c r="B9" s="275" t="s">
        <v>554</v>
      </c>
      <c r="C9" s="275" t="s">
        <v>548</v>
      </c>
      <c r="D9" s="275" t="s">
        <v>549</v>
      </c>
      <c r="E9" s="275" t="s">
        <v>550</v>
      </c>
      <c r="F9" s="130" t="s">
        <v>514</v>
      </c>
      <c r="G9" s="130">
        <v>82637</v>
      </c>
      <c r="I9" s="274" t="s">
        <v>555</v>
      </c>
      <c r="J9" s="278" t="s">
        <v>556</v>
      </c>
      <c r="K9" s="280"/>
    </row>
    <row r="10" spans="1:11">
      <c r="A10" s="275" t="s">
        <v>557</v>
      </c>
      <c r="B10" s="275" t="s">
        <v>558</v>
      </c>
      <c r="C10" s="275" t="s">
        <v>22</v>
      </c>
      <c r="D10" s="275" t="s">
        <v>559</v>
      </c>
      <c r="E10" s="275" t="s">
        <v>560</v>
      </c>
      <c r="F10" s="130" t="s">
        <v>514</v>
      </c>
      <c r="G10" s="130">
        <v>82070</v>
      </c>
      <c r="H10" s="130" t="s">
        <v>561</v>
      </c>
      <c r="J10" s="278" t="s">
        <v>562</v>
      </c>
    </row>
    <row r="11" spans="1:11">
      <c r="A11" s="275" t="s">
        <v>16</v>
      </c>
      <c r="B11" s="275" t="s">
        <v>563</v>
      </c>
      <c r="D11" s="275" t="s">
        <v>564</v>
      </c>
      <c r="E11" s="275" t="s">
        <v>565</v>
      </c>
      <c r="F11" s="130" t="s">
        <v>514</v>
      </c>
      <c r="G11" s="130">
        <v>82718</v>
      </c>
      <c r="H11" s="130" t="s">
        <v>566</v>
      </c>
      <c r="J11" s="278" t="s">
        <v>567</v>
      </c>
    </row>
    <row r="12" spans="1:11" ht="12.75" customHeight="1">
      <c r="A12" s="275" t="s">
        <v>568</v>
      </c>
      <c r="B12" s="275" t="s">
        <v>569</v>
      </c>
      <c r="C12" s="275" t="s">
        <v>570</v>
      </c>
      <c r="D12" s="275" t="s">
        <v>571</v>
      </c>
      <c r="E12" s="275" t="s">
        <v>572</v>
      </c>
      <c r="F12" s="130" t="s">
        <v>573</v>
      </c>
      <c r="G12" s="130">
        <v>59055</v>
      </c>
      <c r="H12" s="130" t="s">
        <v>574</v>
      </c>
      <c r="J12" s="277" t="s">
        <v>575</v>
      </c>
    </row>
  </sheetData>
  <hyperlinks>
    <hyperlink ref="J7" r:id="rId1" xr:uid="{3878F6A9-B16D-438D-A6A2-5B6CD479DD6A}"/>
    <hyperlink ref="J10" r:id="rId2" xr:uid="{9D303EB5-BF64-411A-95B8-20482FFE5517}"/>
    <hyperlink ref="J6" r:id="rId3" xr:uid="{E5284BDF-E05C-404F-AEDD-9A7BCBD2C394}"/>
    <hyperlink ref="J4" r:id="rId4" xr:uid="{FC811291-0B9D-44E5-9D22-6EA749DB3C46}"/>
    <hyperlink ref="J5" r:id="rId5" xr:uid="{378197E6-E4E0-4EA4-9D3F-AC65924EA00C}"/>
    <hyperlink ref="J11" r:id="rId6" xr:uid="{2937A017-B55D-44DC-BB4F-C208231093E4}"/>
    <hyperlink ref="J9" r:id="rId7" xr:uid="{071099C4-5A58-423D-96B3-1806D229022F}"/>
    <hyperlink ref="J3" r:id="rId8" xr:uid="{249884C7-63D6-4BA8-8D2C-3A4D3F9F2A36}"/>
    <hyperlink ref="J12" r:id="rId9" xr:uid="{1DED572D-F4D4-4BEE-9395-7E607560D800}"/>
    <hyperlink ref="J8" r:id="rId10" xr:uid="{D157CA94-6B1A-4BAA-92E0-75FDA1EBBC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WY Cert Calculated</vt:lpstr>
      <vt:lpstr>Trait Leaders</vt:lpstr>
      <vt:lpstr>Stud Trait Leaders</vt:lpstr>
      <vt:lpstr>Intial Data</vt:lpstr>
      <vt:lpstr>Certified Ramb ONLY</vt:lpstr>
      <vt:lpstr>RFI Data</vt:lpstr>
      <vt:lpstr>Consignors</vt:lpstr>
      <vt:lpstr>'WY Cert Calculated'!Print_Titles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 Stewart</dc:creator>
  <cp:lastModifiedBy>Alison Crane</cp:lastModifiedBy>
  <cp:lastPrinted>2021-04-01T12:25:26Z</cp:lastPrinted>
  <dcterms:created xsi:type="dcterms:W3CDTF">2021-03-31T23:14:00Z</dcterms:created>
  <dcterms:modified xsi:type="dcterms:W3CDTF">2023-04-13T22:12:39Z</dcterms:modified>
</cp:coreProperties>
</file>