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epke\Desktop\RAMTEST\2018-19 WFRT\"/>
    </mc:Choice>
  </mc:AlternateContent>
  <xr:revisionPtr revIDLastSave="0" documentId="13_ncr:1_{8CB67207-5970-4433-9815-1ABD3195E5FB}" xr6:coauthVersionLast="45" xr6:coauthVersionMax="45" xr10:uidLastSave="{00000000-0000-0000-0000-000000000000}"/>
  <bookViews>
    <workbookView xWindow="-120" yWindow="-120" windowWidth="20730" windowHeight="11160" xr2:uid="{67884C60-8727-4E16-B3C0-DD58E8D38765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J88" i="1"/>
  <c r="I88" i="1"/>
  <c r="G88" i="1"/>
  <c r="J30" i="1"/>
  <c r="K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I30" i="1"/>
  <c r="G30" i="1"/>
  <c r="K69" i="1" l="1"/>
  <c r="L69" i="1" s="1"/>
  <c r="K79" i="1"/>
  <c r="L79" i="1" s="1"/>
  <c r="K78" i="1"/>
  <c r="L78" i="1" s="1"/>
  <c r="K60" i="1"/>
  <c r="L60" i="1" s="1"/>
  <c r="K23" i="1"/>
  <c r="L23" i="1" s="1"/>
  <c r="K34" i="1"/>
  <c r="L34" i="1" s="1"/>
  <c r="M34" i="1" s="1"/>
  <c r="K57" i="1"/>
  <c r="L57" i="1" s="1"/>
  <c r="M57" i="1" s="1"/>
  <c r="K42" i="1"/>
  <c r="L42" i="1" s="1"/>
  <c r="K49" i="1"/>
  <c r="L49" i="1" s="1"/>
  <c r="K84" i="1"/>
  <c r="L84" i="1" s="1"/>
  <c r="K35" i="1"/>
  <c r="L35" i="1" s="1"/>
  <c r="M35" i="1" s="1"/>
  <c r="K53" i="1"/>
  <c r="L53" i="1" s="1"/>
  <c r="K66" i="1"/>
  <c r="L66" i="1" s="1"/>
  <c r="K26" i="1"/>
  <c r="K64" i="1"/>
  <c r="L64" i="1" s="1"/>
  <c r="K11" i="1"/>
  <c r="K14" i="1"/>
  <c r="L14" i="1" s="1"/>
  <c r="M14" i="1" s="1"/>
  <c r="K24" i="1"/>
  <c r="L24" i="1" s="1"/>
  <c r="K15" i="1"/>
  <c r="K22" i="1"/>
  <c r="L22" i="1" s="1"/>
  <c r="K13" i="1"/>
  <c r="K63" i="1"/>
  <c r="L63" i="1" s="1"/>
  <c r="M63" i="1" s="1"/>
  <c r="K43" i="1"/>
  <c r="L43" i="1" s="1"/>
  <c r="K10" i="1"/>
  <c r="K56" i="1"/>
  <c r="L56" i="1" s="1"/>
  <c r="K25" i="1"/>
  <c r="K27" i="1"/>
  <c r="L27" i="1" s="1"/>
  <c r="K51" i="1"/>
  <c r="L51" i="1" s="1"/>
  <c r="K21" i="1"/>
  <c r="L21" i="1" s="1"/>
  <c r="K44" i="1"/>
  <c r="L44" i="1" s="1"/>
  <c r="K65" i="1"/>
  <c r="L65" i="1" s="1"/>
  <c r="K16" i="1"/>
  <c r="K50" i="1"/>
  <c r="L50" i="1" s="1"/>
  <c r="K70" i="1"/>
  <c r="L70" i="1" s="1"/>
  <c r="K41" i="1"/>
  <c r="L41" i="1" s="1"/>
  <c r="K58" i="1"/>
  <c r="L58" i="1" s="1"/>
  <c r="K39" i="1"/>
  <c r="L39" i="1" s="1"/>
  <c r="K67" i="1"/>
  <c r="L67" i="1" s="1"/>
  <c r="K38" i="1"/>
  <c r="L38" i="1" s="1"/>
  <c r="K45" i="1"/>
  <c r="L45" i="1" s="1"/>
  <c r="K83" i="1"/>
  <c r="L83" i="1" s="1"/>
  <c r="M83" i="1" s="1"/>
  <c r="K77" i="1"/>
  <c r="L77" i="1" s="1"/>
  <c r="K9" i="1"/>
  <c r="L9" i="1" s="1"/>
  <c r="K46" i="1"/>
  <c r="L46" i="1" s="1"/>
  <c r="K29" i="1"/>
  <c r="K8" i="1"/>
  <c r="L8" i="1" s="1"/>
  <c r="K12" i="1"/>
  <c r="K48" i="1"/>
  <c r="L48" i="1" s="1"/>
  <c r="M48" i="1" s="1"/>
  <c r="K28" i="1"/>
  <c r="K17" i="1"/>
  <c r="L17" i="1" s="1"/>
  <c r="K52" i="1"/>
  <c r="L52" i="1" s="1"/>
  <c r="K76" i="1"/>
  <c r="L76" i="1" s="1"/>
  <c r="K85" i="1"/>
  <c r="L85" i="1" s="1"/>
  <c r="K75" i="1"/>
  <c r="L75" i="1" s="1"/>
  <c r="K80" i="1"/>
  <c r="L80" i="1" s="1"/>
  <c r="K36" i="1"/>
  <c r="L36" i="1" s="1"/>
  <c r="K68" i="1"/>
  <c r="L68" i="1" s="1"/>
  <c r="K73" i="1"/>
  <c r="L73" i="1" s="1"/>
  <c r="K62" i="1"/>
  <c r="L62" i="1" s="1"/>
  <c r="K55" i="1"/>
  <c r="L55" i="1" s="1"/>
  <c r="K87" i="1"/>
  <c r="L87" i="1" s="1"/>
  <c r="K86" i="1"/>
  <c r="L86" i="1" s="1"/>
  <c r="K47" i="1"/>
  <c r="L47" i="1" s="1"/>
  <c r="K82" i="1"/>
  <c r="L82" i="1" s="1"/>
  <c r="K74" i="1"/>
  <c r="L74" i="1" s="1"/>
  <c r="K71" i="1"/>
  <c r="L71" i="1" s="1"/>
  <c r="K81" i="1"/>
  <c r="L81" i="1" s="1"/>
  <c r="K59" i="1"/>
  <c r="L59" i="1" s="1"/>
  <c r="K7" i="1"/>
  <c r="L7" i="1" s="1"/>
  <c r="K18" i="1"/>
  <c r="L18" i="1" s="1"/>
  <c r="K37" i="1"/>
  <c r="L37" i="1" s="1"/>
  <c r="K19" i="1"/>
  <c r="L19" i="1" s="1"/>
  <c r="K61" i="1"/>
  <c r="L61" i="1" s="1"/>
  <c r="M61" i="1" s="1"/>
  <c r="K72" i="1"/>
  <c r="L72" i="1" s="1"/>
  <c r="K54" i="1"/>
  <c r="L54" i="1" s="1"/>
  <c r="K20" i="1"/>
  <c r="L20" i="1" s="1"/>
  <c r="M68" i="1" l="1"/>
  <c r="M86" i="1"/>
  <c r="M71" i="1"/>
  <c r="M79" i="1"/>
  <c r="M39" i="1"/>
  <c r="M76" i="1"/>
  <c r="M78" i="1"/>
  <c r="M7" i="1"/>
  <c r="M82" i="1"/>
  <c r="M59" i="1"/>
  <c r="M18" i="1"/>
  <c r="M62" i="1"/>
  <c r="M36" i="1"/>
  <c r="M41" i="1"/>
  <c r="M46" i="1"/>
  <c r="M17" i="1"/>
  <c r="M21" i="1"/>
  <c r="M45" i="1"/>
  <c r="M27" i="1"/>
  <c r="M66" i="1"/>
  <c r="M20" i="1"/>
  <c r="M75" i="1"/>
  <c r="M72" i="1"/>
  <c r="M37" i="1"/>
  <c r="M52" i="1"/>
  <c r="M22" i="1"/>
  <c r="M8" i="1"/>
  <c r="M77" i="1"/>
  <c r="M38" i="1"/>
  <c r="M24" i="1"/>
  <c r="M42" i="1"/>
  <c r="M23" i="1"/>
  <c r="K40" i="1"/>
  <c r="M81" i="1"/>
  <c r="M80" i="1"/>
  <c r="M56" i="1"/>
  <c r="M43" i="1"/>
  <c r="M54" i="1"/>
  <c r="M85" i="1"/>
  <c r="M9" i="1"/>
  <c r="M87" i="1"/>
  <c r="M60" i="1"/>
  <c r="M74" i="1"/>
  <c r="M64" i="1"/>
  <c r="M84" i="1"/>
  <c r="M69" i="1"/>
  <c r="M44" i="1"/>
  <c r="M47" i="1"/>
  <c r="M55" i="1"/>
  <c r="M51" i="1"/>
  <c r="M19" i="1"/>
  <c r="M73" i="1"/>
  <c r="M58" i="1"/>
  <c r="M70" i="1"/>
  <c r="M65" i="1"/>
  <c r="M53" i="1"/>
  <c r="M49" i="1"/>
  <c r="M67" i="1"/>
  <c r="M50" i="1"/>
  <c r="L40" i="1" l="1"/>
  <c r="L88" i="1" s="1"/>
  <c r="K88" i="1"/>
  <c r="M40" i="1" l="1"/>
  <c r="M88" i="1" s="1"/>
</calcChain>
</file>

<file path=xl/sharedStrings.xml><?xml version="1.0" encoding="utf-8"?>
<sst xmlns="http://schemas.openxmlformats.org/spreadsheetml/2006/main" count="500" uniqueCount="193">
  <si>
    <t>Genotype</t>
  </si>
  <si>
    <t>WT.</t>
  </si>
  <si>
    <t>GR FL</t>
  </si>
  <si>
    <t>CL. FL.</t>
  </si>
  <si>
    <t>ST.</t>
  </si>
  <si>
    <t>Eligible</t>
  </si>
  <si>
    <t>BIRTH</t>
  </si>
  <si>
    <t>PER</t>
  </si>
  <si>
    <t>WT</t>
  </si>
  <si>
    <t>LENGTH</t>
  </si>
  <si>
    <t xml:space="preserve">  FIBER</t>
  </si>
  <si>
    <t>SCROTAL</t>
  </si>
  <si>
    <t>CARCASS</t>
  </si>
  <si>
    <t>FINAL</t>
  </si>
  <si>
    <t>TEST</t>
  </si>
  <si>
    <t>EARTAG</t>
  </si>
  <si>
    <t>Reg</t>
  </si>
  <si>
    <t>&amp;HORN</t>
  </si>
  <si>
    <t>INT.</t>
  </si>
  <si>
    <t>TOTAL</t>
  </si>
  <si>
    <t>DAY OF</t>
  </si>
  <si>
    <t>ADJ.</t>
  </si>
  <si>
    <t>DIA</t>
  </si>
  <si>
    <t>SCORES</t>
  </si>
  <si>
    <t>CIRCUM.</t>
  </si>
  <si>
    <t>FAT</t>
  </si>
  <si>
    <t>LEA</t>
  </si>
  <si>
    <t>INDEX</t>
  </si>
  <si>
    <t>GAIN</t>
  </si>
  <si>
    <t>MICRON</t>
  </si>
  <si>
    <t>#</t>
  </si>
  <si>
    <t>DATE</t>
  </si>
  <si>
    <t>TYPE</t>
  </si>
  <si>
    <t>ADG</t>
  </si>
  <si>
    <t>Ratio</t>
  </si>
  <si>
    <t>AGE</t>
  </si>
  <si>
    <t>365 D</t>
  </si>
  <si>
    <t>365 DAY</t>
  </si>
  <si>
    <t>CV</t>
  </si>
  <si>
    <t>GRADE</t>
  </si>
  <si>
    <t>FACE</t>
  </si>
  <si>
    <t>BELLY</t>
  </si>
  <si>
    <t>(cm)</t>
  </si>
  <si>
    <t>DEPTH</t>
  </si>
  <si>
    <t>/CWT</t>
  </si>
  <si>
    <t>SCORE</t>
  </si>
  <si>
    <t>RATIO</t>
  </si>
  <si>
    <t xml:space="preserve">    OWNER</t>
  </si>
  <si>
    <t>N</t>
  </si>
  <si>
    <t>QR</t>
  </si>
  <si>
    <t>RR</t>
  </si>
  <si>
    <t>S/H</t>
  </si>
  <si>
    <t>TW/H</t>
  </si>
  <si>
    <t>S/P</t>
  </si>
  <si>
    <t>TW/P</t>
  </si>
  <si>
    <t>LREC</t>
  </si>
  <si>
    <t>TR/H</t>
  </si>
  <si>
    <t>1507</t>
  </si>
  <si>
    <t xml:space="preserve">Sire </t>
  </si>
  <si>
    <t>8016</t>
  </si>
  <si>
    <t>Ketterling 79</t>
  </si>
  <si>
    <t>8011</t>
  </si>
  <si>
    <t>8014</t>
  </si>
  <si>
    <t>8006</t>
  </si>
  <si>
    <t>UW 5010</t>
  </si>
  <si>
    <t>8020</t>
  </si>
  <si>
    <t>8018</t>
  </si>
  <si>
    <t>18-7-1</t>
  </si>
  <si>
    <t>Julian</t>
  </si>
  <si>
    <t>18-57-1</t>
  </si>
  <si>
    <t>Bell</t>
  </si>
  <si>
    <t>W896</t>
  </si>
  <si>
    <t>Jackson1610</t>
  </si>
  <si>
    <t>W872</t>
  </si>
  <si>
    <t>W895</t>
  </si>
  <si>
    <t>W901</t>
  </si>
  <si>
    <t>W882</t>
  </si>
  <si>
    <t>W922</t>
  </si>
  <si>
    <t>1512</t>
  </si>
  <si>
    <t>Willie Ranch 1460</t>
  </si>
  <si>
    <t>Willie</t>
  </si>
  <si>
    <t>1513</t>
  </si>
  <si>
    <t>1515</t>
  </si>
  <si>
    <t>531</t>
  </si>
  <si>
    <t>Rabel 276</t>
  </si>
  <si>
    <t>1502</t>
  </si>
  <si>
    <t>64</t>
  </si>
  <si>
    <t>66</t>
  </si>
  <si>
    <t>Browm 7T0916</t>
  </si>
  <si>
    <t>Garson</t>
  </si>
  <si>
    <t>1517</t>
  </si>
  <si>
    <t>1521</t>
  </si>
  <si>
    <t>S</t>
  </si>
  <si>
    <t>18002</t>
  </si>
  <si>
    <t>Erk 261</t>
  </si>
  <si>
    <t>McCormick</t>
  </si>
  <si>
    <t>18103</t>
  </si>
  <si>
    <t>18102</t>
  </si>
  <si>
    <t>18108</t>
  </si>
  <si>
    <t>Lynn 864</t>
  </si>
  <si>
    <t>18109</t>
  </si>
  <si>
    <t>18107</t>
  </si>
  <si>
    <t>18105</t>
  </si>
  <si>
    <t>18106</t>
  </si>
  <si>
    <t>18101</t>
  </si>
  <si>
    <t>18110</t>
  </si>
  <si>
    <t>190</t>
  </si>
  <si>
    <t>McGivney 24</t>
  </si>
  <si>
    <t>McGivney</t>
  </si>
  <si>
    <t>189</t>
  </si>
  <si>
    <t>Hageman 4584</t>
  </si>
  <si>
    <t>2780</t>
  </si>
  <si>
    <t>McCormick 303</t>
  </si>
  <si>
    <t>Forbes</t>
  </si>
  <si>
    <t>2774</t>
  </si>
  <si>
    <t>Forbes 2402</t>
  </si>
  <si>
    <t>2778</t>
  </si>
  <si>
    <t>2781</t>
  </si>
  <si>
    <t>2779</t>
  </si>
  <si>
    <t>381</t>
  </si>
  <si>
    <t>M. Rabel</t>
  </si>
  <si>
    <t>384</t>
  </si>
  <si>
    <t>383</t>
  </si>
  <si>
    <t>TW</t>
  </si>
  <si>
    <t>382</t>
  </si>
  <si>
    <t>377</t>
  </si>
  <si>
    <t>L. Rabel</t>
  </si>
  <si>
    <t>378</t>
  </si>
  <si>
    <t>4223</t>
  </si>
  <si>
    <t>Hageman 4137</t>
  </si>
  <si>
    <t>Peterson</t>
  </si>
  <si>
    <t>4207</t>
  </si>
  <si>
    <t>Peterson 4079</t>
  </si>
  <si>
    <t>4294</t>
  </si>
  <si>
    <t>4263</t>
  </si>
  <si>
    <t>4225</t>
  </si>
  <si>
    <t>4232</t>
  </si>
  <si>
    <t>4212</t>
  </si>
  <si>
    <t>4271</t>
  </si>
  <si>
    <t>4211</t>
  </si>
  <si>
    <t>Cook Sisters 5315</t>
  </si>
  <si>
    <t>4251</t>
  </si>
  <si>
    <t>4206</t>
  </si>
  <si>
    <t>4321</t>
  </si>
  <si>
    <t>4306</t>
  </si>
  <si>
    <t>4291</t>
  </si>
  <si>
    <t>4-4868</t>
  </si>
  <si>
    <t>R-319</t>
  </si>
  <si>
    <t>Hageman</t>
  </si>
  <si>
    <t>5-4869</t>
  </si>
  <si>
    <t>R-323</t>
  </si>
  <si>
    <t>30-4918</t>
  </si>
  <si>
    <t>F-2456</t>
  </si>
  <si>
    <t>43-4945</t>
  </si>
  <si>
    <t>65-4960</t>
  </si>
  <si>
    <t>M-100</t>
  </si>
  <si>
    <t>B1988</t>
  </si>
  <si>
    <t>998965</t>
  </si>
  <si>
    <t>Erk B0818</t>
  </si>
  <si>
    <t>Erk</t>
  </si>
  <si>
    <t>B2020</t>
  </si>
  <si>
    <t>998966</t>
  </si>
  <si>
    <t>Erk B1510</t>
  </si>
  <si>
    <t>B1923</t>
  </si>
  <si>
    <t>998964</t>
  </si>
  <si>
    <t>Forbes 2532</t>
  </si>
  <si>
    <t>B1930</t>
  </si>
  <si>
    <t>998967</t>
  </si>
  <si>
    <t>Brown T0016</t>
  </si>
  <si>
    <t>B1910</t>
  </si>
  <si>
    <t>998963</t>
  </si>
  <si>
    <t>1409</t>
  </si>
  <si>
    <t>998879</t>
  </si>
  <si>
    <t xml:space="preserve">Waldrop </t>
  </si>
  <si>
    <t>1410</t>
  </si>
  <si>
    <t>998880</t>
  </si>
  <si>
    <t>Waldrop</t>
  </si>
  <si>
    <t>3641</t>
  </si>
  <si>
    <t>998944</t>
  </si>
  <si>
    <t>Schunke 3577</t>
  </si>
  <si>
    <t>Schunke</t>
  </si>
  <si>
    <t>997</t>
  </si>
  <si>
    <t>998864</t>
  </si>
  <si>
    <t>McGivney 147</t>
  </si>
  <si>
    <t>Osmond</t>
  </si>
  <si>
    <t>996</t>
  </si>
  <si>
    <t>998865</t>
  </si>
  <si>
    <t>RAM TRIAL 2018-2019</t>
  </si>
  <si>
    <t>Top 30% Test Averages</t>
  </si>
  <si>
    <t>Top 15%: above BOLD line eligible for Reg of Merit</t>
  </si>
  <si>
    <t>Overall Ramb Test Averages</t>
  </si>
  <si>
    <t>Rambouillets ONLY</t>
  </si>
  <si>
    <t>WRIN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</si>
</sst>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0_)"/>
    <numFmt numFmtId="167" formatCode="mm/dd/yy;@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6" fontId="4" fillId="0" borderId="0">
      <alignment horizontal="right"/>
    </xf>
  </cellStyleXfs>
  <cellXfs count="151">
    <xf numFmtId="0" fontId="0" fillId="0" borderId="0" xfId="0"/>
    <xf numFmtId="2" fontId="7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5" fontId="1" fillId="0" borderId="3" xfId="2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2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5" fontId="1" fillId="2" borderId="1" xfId="2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B44C43DD-505D-4E04-82D1-81C1DCBF0B9C}"/>
    <cellStyle name="Normal_28DAY96" xfId="2" xr:uid="{721E9B36-894D-49DE-8F2F-19E3E434F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D0C40-8F3F-408F-98B8-74457D104E48}">
  <dimension ref="A1:AP88"/>
  <sheetViews>
    <sheetView tabSelected="1" zoomScale="75" zoomScaleNormal="75" workbookViewId="0">
      <selection activeCell="I21" sqref="I21"/>
    </sheetView>
  </sheetViews>
  <sheetFormatPr defaultColWidth="9.140625" defaultRowHeight="12.75" x14ac:dyDescent="0.2"/>
  <cols>
    <col min="1" max="1" width="6.28515625" style="23" customWidth="1"/>
    <col min="2" max="2" width="9.85546875" style="23" customWidth="1"/>
    <col min="3" max="3" width="7" style="23" bestFit="1" customWidth="1"/>
    <col min="4" max="4" width="11.7109375" style="119" bestFit="1" customWidth="1"/>
    <col min="5" max="6" width="4.140625" style="23" customWidth="1"/>
    <col min="7" max="7" width="8.140625" style="24" customWidth="1"/>
    <col min="8" max="8" width="7" style="23" bestFit="1" customWidth="1"/>
    <col min="9" max="9" width="6.7109375" style="23" customWidth="1"/>
    <col min="10" max="10" width="7.140625" style="25" customWidth="1"/>
    <col min="11" max="11" width="6.42578125" style="23" customWidth="1"/>
    <col min="12" max="12" width="6.28515625" style="23" bestFit="1" customWidth="1"/>
    <col min="13" max="14" width="7" style="23" customWidth="1"/>
    <col min="15" max="15" width="6.140625" style="27" customWidth="1"/>
    <col min="16" max="16" width="6.28515625" style="23" customWidth="1"/>
    <col min="17" max="18" width="8.7109375" style="23" customWidth="1"/>
    <col min="19" max="19" width="5.28515625" style="23" bestFit="1" customWidth="1"/>
    <col min="20" max="20" width="8" style="23" customWidth="1"/>
    <col min="21" max="21" width="6.5703125" style="27" customWidth="1"/>
    <col min="22" max="22" width="6.5703125" style="23" customWidth="1"/>
    <col min="23" max="23" width="6.28515625" style="27" bestFit="1" customWidth="1"/>
    <col min="24" max="24" width="10.140625" style="23" customWidth="1"/>
    <col min="25" max="25" width="7.85546875" style="28" customWidth="1"/>
    <col min="26" max="26" width="6.28515625" style="23" customWidth="1"/>
    <col min="27" max="27" width="8.28515625" style="29" customWidth="1"/>
    <col min="28" max="28" width="8.140625" style="29" customWidth="1"/>
    <col min="29" max="29" width="12.85546875" style="30" bestFit="1" customWidth="1"/>
    <col min="30" max="30" width="8" style="23" customWidth="1"/>
    <col min="31" max="16384" width="9.140625" style="23"/>
  </cols>
  <sheetData>
    <row r="1" spans="1:30" ht="18" x14ac:dyDescent="0.25">
      <c r="N1" s="26" t="s">
        <v>187</v>
      </c>
    </row>
    <row r="2" spans="1:30" x14ac:dyDescent="0.2">
      <c r="N2" s="40" t="s">
        <v>191</v>
      </c>
    </row>
    <row r="3" spans="1:30" s="33" customFormat="1" x14ac:dyDescent="0.2">
      <c r="A3" s="31"/>
      <c r="B3" s="31"/>
      <c r="C3" s="31"/>
      <c r="D3" s="120"/>
      <c r="F3" s="128" t="s">
        <v>0</v>
      </c>
      <c r="G3" s="34"/>
      <c r="H3" s="31"/>
      <c r="I3" s="31"/>
      <c r="J3" s="35"/>
      <c r="K3" s="31"/>
      <c r="L3" s="31"/>
      <c r="M3" s="31"/>
      <c r="N3" s="31" t="s">
        <v>1</v>
      </c>
      <c r="O3" s="36" t="s">
        <v>2</v>
      </c>
      <c r="P3" s="31" t="s">
        <v>3</v>
      </c>
      <c r="Q3" s="31" t="s">
        <v>4</v>
      </c>
      <c r="R3" s="31"/>
      <c r="S3" s="31"/>
      <c r="T3" s="31"/>
      <c r="U3" s="36"/>
      <c r="V3" s="37"/>
      <c r="W3" s="36"/>
      <c r="X3" s="31"/>
      <c r="Y3" s="38"/>
      <c r="Z3" s="31"/>
      <c r="AA3" s="39"/>
      <c r="AB3" s="39"/>
      <c r="AC3" s="22"/>
      <c r="AD3" s="31"/>
    </row>
    <row r="4" spans="1:30" s="33" customFormat="1" x14ac:dyDescent="0.2">
      <c r="A4" s="31"/>
      <c r="B4" s="31"/>
      <c r="C4" s="31"/>
      <c r="D4" s="120"/>
      <c r="E4" s="128" t="s">
        <v>5</v>
      </c>
      <c r="F4" s="129"/>
      <c r="G4" s="34"/>
      <c r="H4" s="31" t="s">
        <v>6</v>
      </c>
      <c r="I4" s="31"/>
      <c r="J4" s="35"/>
      <c r="K4" s="31"/>
      <c r="N4" s="31" t="s">
        <v>7</v>
      </c>
      <c r="O4" s="36" t="s">
        <v>8</v>
      </c>
      <c r="P4" s="31" t="s">
        <v>1</v>
      </c>
      <c r="Q4" s="31" t="s">
        <v>9</v>
      </c>
      <c r="R4" s="31" t="s">
        <v>10</v>
      </c>
      <c r="S4" s="31"/>
      <c r="T4" s="31"/>
      <c r="U4" s="41"/>
      <c r="V4" s="38"/>
      <c r="W4" s="41"/>
      <c r="X4" s="31" t="s">
        <v>11</v>
      </c>
      <c r="Y4" s="42" t="s">
        <v>12</v>
      </c>
      <c r="Z4" s="31"/>
      <c r="AA4" s="39"/>
      <c r="AB4" s="39"/>
      <c r="AC4" s="22"/>
      <c r="AD4" s="31"/>
    </row>
    <row r="5" spans="1:30" s="33" customFormat="1" x14ac:dyDescent="0.2">
      <c r="A5" s="31" t="s">
        <v>14</v>
      </c>
      <c r="B5" s="31" t="s">
        <v>15</v>
      </c>
      <c r="C5" s="31" t="s">
        <v>16</v>
      </c>
      <c r="D5" s="32" t="s">
        <v>58</v>
      </c>
      <c r="E5" s="128"/>
      <c r="F5" s="129"/>
      <c r="G5" s="34" t="s">
        <v>6</v>
      </c>
      <c r="H5" s="31" t="s">
        <v>17</v>
      </c>
      <c r="I5" s="31" t="s">
        <v>18</v>
      </c>
      <c r="J5" s="35" t="s">
        <v>13</v>
      </c>
      <c r="K5" s="31" t="s">
        <v>19</v>
      </c>
      <c r="L5" s="31"/>
      <c r="M5" s="31"/>
      <c r="N5" s="31" t="s">
        <v>20</v>
      </c>
      <c r="O5" s="36" t="s">
        <v>21</v>
      </c>
      <c r="P5" s="31" t="s">
        <v>21</v>
      </c>
      <c r="Q5" s="31" t="s">
        <v>21</v>
      </c>
      <c r="R5" s="31" t="s">
        <v>22</v>
      </c>
      <c r="S5" s="31"/>
      <c r="T5" s="31"/>
      <c r="U5" s="132" t="s">
        <v>23</v>
      </c>
      <c r="V5" s="129"/>
      <c r="W5" s="129"/>
      <c r="X5" s="31" t="s">
        <v>24</v>
      </c>
      <c r="Y5" s="38" t="s">
        <v>25</v>
      </c>
      <c r="Z5" s="31" t="s">
        <v>26</v>
      </c>
      <c r="AA5" s="39" t="s">
        <v>27</v>
      </c>
      <c r="AB5" s="39" t="s">
        <v>27</v>
      </c>
      <c r="AC5" s="22"/>
      <c r="AD5" s="31"/>
    </row>
    <row r="6" spans="1:30" s="33" customFormat="1" ht="13.5" thickBot="1" x14ac:dyDescent="0.25">
      <c r="A6" s="43" t="s">
        <v>30</v>
      </c>
      <c r="B6" s="43" t="s">
        <v>30</v>
      </c>
      <c r="C6" s="43" t="s">
        <v>30</v>
      </c>
      <c r="D6" s="44" t="s">
        <v>30</v>
      </c>
      <c r="E6" s="131"/>
      <c r="F6" s="130"/>
      <c r="G6" s="45" t="s">
        <v>31</v>
      </c>
      <c r="H6" s="43" t="s">
        <v>32</v>
      </c>
      <c r="I6" s="43" t="s">
        <v>1</v>
      </c>
      <c r="J6" s="46" t="s">
        <v>1</v>
      </c>
      <c r="K6" s="43" t="s">
        <v>28</v>
      </c>
      <c r="L6" s="43" t="s">
        <v>33</v>
      </c>
      <c r="M6" s="43" t="s">
        <v>34</v>
      </c>
      <c r="N6" s="43" t="s">
        <v>35</v>
      </c>
      <c r="O6" s="47" t="s">
        <v>36</v>
      </c>
      <c r="P6" s="43" t="s">
        <v>36</v>
      </c>
      <c r="Q6" s="43" t="s">
        <v>37</v>
      </c>
      <c r="R6" s="43" t="s">
        <v>29</v>
      </c>
      <c r="S6" s="43" t="s">
        <v>38</v>
      </c>
      <c r="T6" s="43" t="s">
        <v>39</v>
      </c>
      <c r="U6" s="47" t="s">
        <v>40</v>
      </c>
      <c r="V6" s="48" t="s">
        <v>192</v>
      </c>
      <c r="W6" s="47" t="s">
        <v>41</v>
      </c>
      <c r="X6" s="43" t="s">
        <v>42</v>
      </c>
      <c r="Y6" s="48" t="s">
        <v>43</v>
      </c>
      <c r="Z6" s="43" t="s">
        <v>44</v>
      </c>
      <c r="AA6" s="49" t="s">
        <v>45</v>
      </c>
      <c r="AB6" s="49" t="s">
        <v>46</v>
      </c>
      <c r="AC6" s="50" t="s">
        <v>47</v>
      </c>
      <c r="AD6" s="31"/>
    </row>
    <row r="7" spans="1:30" x14ac:dyDescent="0.2">
      <c r="A7" s="51">
        <v>21</v>
      </c>
      <c r="B7" s="52" t="s">
        <v>69</v>
      </c>
      <c r="C7" s="53"/>
      <c r="D7" s="121"/>
      <c r="E7" s="51" t="s">
        <v>48</v>
      </c>
      <c r="F7" s="51" t="s">
        <v>50</v>
      </c>
      <c r="G7" s="54">
        <v>43175</v>
      </c>
      <c r="H7" s="51"/>
      <c r="I7" s="55">
        <v>151</v>
      </c>
      <c r="J7" s="56">
        <v>301.5</v>
      </c>
      <c r="K7" s="56">
        <f t="shared" ref="K7:K39" si="0">J7-I7</f>
        <v>150.5</v>
      </c>
      <c r="L7" s="57">
        <f t="shared" ref="L7:L38" si="1">K7/132</f>
        <v>1.1401515151515151</v>
      </c>
      <c r="M7" s="57">
        <f t="shared" ref="M7:M38" si="2">(L7/0.95)*100</f>
        <v>120.0159489633174</v>
      </c>
      <c r="N7" s="57">
        <v>0.85</v>
      </c>
      <c r="O7" s="56">
        <v>35.4</v>
      </c>
      <c r="P7" s="8">
        <v>17.510000000000002</v>
      </c>
      <c r="Q7" s="8">
        <v>5.64</v>
      </c>
      <c r="R7" s="9">
        <v>20.3</v>
      </c>
      <c r="S7" s="9">
        <v>24.3</v>
      </c>
      <c r="T7" s="10">
        <v>70</v>
      </c>
      <c r="U7" s="58">
        <v>1</v>
      </c>
      <c r="V7" s="58">
        <v>2.1</v>
      </c>
      <c r="W7" s="56">
        <v>1</v>
      </c>
      <c r="X7" s="58">
        <v>38</v>
      </c>
      <c r="Y7" s="8">
        <v>0.37565199999999999</v>
      </c>
      <c r="Z7" s="8">
        <v>1.17</v>
      </c>
      <c r="AA7" s="59">
        <v>162.66900000000001</v>
      </c>
      <c r="AB7" s="59">
        <v>133.68600000000001</v>
      </c>
      <c r="AC7" s="60" t="s">
        <v>68</v>
      </c>
      <c r="AD7" s="12"/>
    </row>
    <row r="8" spans="1:30" x14ac:dyDescent="0.2">
      <c r="A8" s="12">
        <v>104</v>
      </c>
      <c r="B8" s="13" t="s">
        <v>102</v>
      </c>
      <c r="C8" s="14">
        <v>998998</v>
      </c>
      <c r="D8" s="122" t="s">
        <v>94</v>
      </c>
      <c r="E8" s="12" t="s">
        <v>48</v>
      </c>
      <c r="F8" s="12" t="s">
        <v>50</v>
      </c>
      <c r="G8" s="15">
        <v>43161</v>
      </c>
      <c r="H8" s="12" t="s">
        <v>53</v>
      </c>
      <c r="I8" s="16">
        <v>116.5</v>
      </c>
      <c r="J8" s="17">
        <v>271.5</v>
      </c>
      <c r="K8" s="17">
        <f t="shared" si="0"/>
        <v>155</v>
      </c>
      <c r="L8" s="18">
        <f t="shared" si="1"/>
        <v>1.1742424242424243</v>
      </c>
      <c r="M8" s="18">
        <f t="shared" si="2"/>
        <v>123.60446570972887</v>
      </c>
      <c r="N8" s="18">
        <v>0.74</v>
      </c>
      <c r="O8" s="17">
        <v>30.6</v>
      </c>
      <c r="P8" s="1">
        <v>15.71</v>
      </c>
      <c r="Q8" s="1">
        <v>6.36</v>
      </c>
      <c r="R8" s="2">
        <v>24.9</v>
      </c>
      <c r="S8" s="2">
        <v>18.399999999999999</v>
      </c>
      <c r="T8" s="3">
        <v>60</v>
      </c>
      <c r="U8" s="20">
        <v>1</v>
      </c>
      <c r="V8" s="20">
        <v>3</v>
      </c>
      <c r="W8" s="17">
        <v>1</v>
      </c>
      <c r="X8" s="20">
        <v>36.5</v>
      </c>
      <c r="Y8" s="1">
        <v>0.30257800000000001</v>
      </c>
      <c r="Z8" s="1">
        <v>1.2</v>
      </c>
      <c r="AA8" s="21">
        <v>153.79499999999999</v>
      </c>
      <c r="AB8" s="21">
        <v>126.393</v>
      </c>
      <c r="AC8" s="22" t="s">
        <v>95</v>
      </c>
      <c r="AD8" s="12"/>
    </row>
    <row r="9" spans="1:30" x14ac:dyDescent="0.2">
      <c r="A9" s="12">
        <v>107</v>
      </c>
      <c r="B9" s="13" t="s">
        <v>105</v>
      </c>
      <c r="C9" s="14">
        <v>998994</v>
      </c>
      <c r="D9" s="122" t="s">
        <v>99</v>
      </c>
      <c r="E9" s="12" t="s">
        <v>48</v>
      </c>
      <c r="F9" s="12" t="s">
        <v>50</v>
      </c>
      <c r="G9" s="15">
        <v>43157</v>
      </c>
      <c r="H9" s="12" t="s">
        <v>51</v>
      </c>
      <c r="I9" s="16">
        <v>142.5</v>
      </c>
      <c r="J9" s="17">
        <v>297</v>
      </c>
      <c r="K9" s="17">
        <f t="shared" si="0"/>
        <v>154.5</v>
      </c>
      <c r="L9" s="18">
        <f t="shared" si="1"/>
        <v>1.1704545454545454</v>
      </c>
      <c r="M9" s="18">
        <f t="shared" si="2"/>
        <v>123.20574162679425</v>
      </c>
      <c r="N9" s="18">
        <v>0.8</v>
      </c>
      <c r="O9" s="17">
        <v>29.8</v>
      </c>
      <c r="P9" s="1">
        <v>15.3</v>
      </c>
      <c r="Q9" s="1">
        <v>6.36</v>
      </c>
      <c r="R9" s="2">
        <v>24.1</v>
      </c>
      <c r="S9" s="2">
        <v>22.7</v>
      </c>
      <c r="T9" s="3">
        <v>60</v>
      </c>
      <c r="U9" s="20">
        <v>1</v>
      </c>
      <c r="V9" s="20">
        <v>1.4</v>
      </c>
      <c r="W9" s="17">
        <v>1</v>
      </c>
      <c r="X9" s="20">
        <v>39</v>
      </c>
      <c r="Y9" s="1">
        <v>0.23053399999999999</v>
      </c>
      <c r="Z9" s="1">
        <v>1.32</v>
      </c>
      <c r="AA9" s="21">
        <v>146.55699999999999</v>
      </c>
      <c r="AB9" s="21">
        <v>120.44499999999999</v>
      </c>
      <c r="AC9" s="22" t="s">
        <v>95</v>
      </c>
      <c r="AD9" s="12"/>
    </row>
    <row r="10" spans="1:30" x14ac:dyDescent="0.2">
      <c r="A10" s="12">
        <v>71</v>
      </c>
      <c r="B10" s="13" t="s">
        <v>136</v>
      </c>
      <c r="C10" s="14">
        <v>999038</v>
      </c>
      <c r="D10" s="122" t="s">
        <v>129</v>
      </c>
      <c r="E10" s="12"/>
      <c r="F10" s="12" t="s">
        <v>50</v>
      </c>
      <c r="G10" s="15">
        <v>43153</v>
      </c>
      <c r="H10" s="12" t="s">
        <v>52</v>
      </c>
      <c r="I10" s="16">
        <v>117</v>
      </c>
      <c r="J10" s="17">
        <v>251.5</v>
      </c>
      <c r="K10" s="17">
        <f t="shared" si="0"/>
        <v>134.5</v>
      </c>
      <c r="L10" s="18">
        <v>1.02</v>
      </c>
      <c r="M10" s="18">
        <v>107.26</v>
      </c>
      <c r="N10" s="18">
        <v>0.67</v>
      </c>
      <c r="O10" s="17">
        <v>26.6</v>
      </c>
      <c r="P10" s="1">
        <v>15.25</v>
      </c>
      <c r="Q10" s="19">
        <v>5.53</v>
      </c>
      <c r="R10" s="2">
        <v>21.9</v>
      </c>
      <c r="S10" s="2">
        <v>22.1</v>
      </c>
      <c r="T10" s="3">
        <v>64</v>
      </c>
      <c r="U10" s="20">
        <v>1.2</v>
      </c>
      <c r="V10" s="20">
        <v>1.5</v>
      </c>
      <c r="W10" s="17">
        <v>1</v>
      </c>
      <c r="X10" s="20">
        <v>37</v>
      </c>
      <c r="Y10" s="1">
        <v>0.29722500000000002</v>
      </c>
      <c r="Z10" s="1">
        <v>1.2</v>
      </c>
      <c r="AA10" s="21">
        <v>144.30600000000001</v>
      </c>
      <c r="AB10" s="21">
        <v>118.595</v>
      </c>
      <c r="AC10" s="22" t="s">
        <v>130</v>
      </c>
      <c r="AD10" s="12"/>
    </row>
    <row r="11" spans="1:30" x14ac:dyDescent="0.2">
      <c r="A11" s="12">
        <v>81</v>
      </c>
      <c r="B11" s="13" t="s">
        <v>145</v>
      </c>
      <c r="C11" s="14">
        <v>999047</v>
      </c>
      <c r="D11" s="122" t="s">
        <v>129</v>
      </c>
      <c r="E11" s="12"/>
      <c r="F11" s="12" t="s">
        <v>50</v>
      </c>
      <c r="G11" s="15">
        <v>43163</v>
      </c>
      <c r="H11" s="12" t="s">
        <v>52</v>
      </c>
      <c r="I11" s="16">
        <v>121</v>
      </c>
      <c r="J11" s="17">
        <v>253</v>
      </c>
      <c r="K11" s="17">
        <f t="shared" si="0"/>
        <v>132</v>
      </c>
      <c r="L11" s="18">
        <v>1</v>
      </c>
      <c r="M11" s="18">
        <v>105.26</v>
      </c>
      <c r="N11" s="18">
        <v>0.69</v>
      </c>
      <c r="O11" s="17">
        <v>23.2</v>
      </c>
      <c r="P11" s="1">
        <v>14.78</v>
      </c>
      <c r="Q11" s="19">
        <v>6.19</v>
      </c>
      <c r="R11" s="2">
        <v>22.9</v>
      </c>
      <c r="S11" s="2">
        <v>18.7</v>
      </c>
      <c r="T11" s="3">
        <v>62</v>
      </c>
      <c r="U11" s="20">
        <v>1</v>
      </c>
      <c r="V11" s="20">
        <v>1</v>
      </c>
      <c r="W11" s="17">
        <v>1</v>
      </c>
      <c r="X11" s="20">
        <v>36</v>
      </c>
      <c r="Y11" s="1">
        <v>0.25887300000000002</v>
      </c>
      <c r="Z11" s="1">
        <v>1.21</v>
      </c>
      <c r="AA11" s="21">
        <v>142.55000000000001</v>
      </c>
      <c r="AB11" s="21">
        <v>117.152</v>
      </c>
      <c r="AC11" s="22" t="s">
        <v>130</v>
      </c>
      <c r="AD11" s="12"/>
    </row>
    <row r="12" spans="1:30" x14ac:dyDescent="0.2">
      <c r="A12" s="12">
        <v>49</v>
      </c>
      <c r="B12" s="13" t="s">
        <v>100</v>
      </c>
      <c r="C12" s="14">
        <v>998990</v>
      </c>
      <c r="D12" s="122" t="s">
        <v>99</v>
      </c>
      <c r="E12" s="12"/>
      <c r="F12" s="12" t="s">
        <v>50</v>
      </c>
      <c r="G12" s="15">
        <v>43152</v>
      </c>
      <c r="H12" s="12" t="s">
        <v>56</v>
      </c>
      <c r="I12" s="16">
        <v>169.5</v>
      </c>
      <c r="J12" s="17">
        <v>328.5</v>
      </c>
      <c r="K12" s="17">
        <f t="shared" si="0"/>
        <v>159</v>
      </c>
      <c r="L12" s="18">
        <v>1.2</v>
      </c>
      <c r="M12" s="18">
        <v>126.79</v>
      </c>
      <c r="N12" s="18">
        <v>0.87</v>
      </c>
      <c r="O12" s="17">
        <v>27.7</v>
      </c>
      <c r="P12" s="1">
        <v>12.47</v>
      </c>
      <c r="Q12" s="1">
        <v>5.53</v>
      </c>
      <c r="R12" s="2">
        <v>23.7</v>
      </c>
      <c r="S12" s="2">
        <v>19.3</v>
      </c>
      <c r="T12" s="3">
        <v>60</v>
      </c>
      <c r="U12" s="20">
        <v>0.9</v>
      </c>
      <c r="V12" s="20">
        <v>1.8</v>
      </c>
      <c r="W12" s="18">
        <v>1.25</v>
      </c>
      <c r="X12" s="20">
        <v>40</v>
      </c>
      <c r="Y12" s="1">
        <v>0.29703299999999999</v>
      </c>
      <c r="Z12" s="1">
        <v>1.2</v>
      </c>
      <c r="AA12" s="21">
        <v>142.43299999999999</v>
      </c>
      <c r="AB12" s="21">
        <v>117.05500000000001</v>
      </c>
      <c r="AC12" s="22" t="s">
        <v>95</v>
      </c>
      <c r="AD12" s="12"/>
    </row>
    <row r="13" spans="1:30" x14ac:dyDescent="0.2">
      <c r="A13" s="12">
        <v>74</v>
      </c>
      <c r="B13" s="13" t="s">
        <v>139</v>
      </c>
      <c r="C13" s="14">
        <v>999035</v>
      </c>
      <c r="D13" s="122" t="s">
        <v>140</v>
      </c>
      <c r="E13" s="12"/>
      <c r="F13" s="12" t="s">
        <v>50</v>
      </c>
      <c r="G13" s="15">
        <v>43150</v>
      </c>
      <c r="H13" s="12" t="s">
        <v>51</v>
      </c>
      <c r="I13" s="16">
        <v>118</v>
      </c>
      <c r="J13" s="17">
        <v>263</v>
      </c>
      <c r="K13" s="17">
        <f t="shared" si="0"/>
        <v>145</v>
      </c>
      <c r="L13" s="18">
        <v>1.1000000000000001</v>
      </c>
      <c r="M13" s="18">
        <v>115.63</v>
      </c>
      <c r="N13" s="18">
        <v>0.69</v>
      </c>
      <c r="O13" s="17">
        <v>24.2</v>
      </c>
      <c r="P13" s="1">
        <v>13.95</v>
      </c>
      <c r="Q13" s="19">
        <v>5.78</v>
      </c>
      <c r="R13" s="2">
        <v>22.6</v>
      </c>
      <c r="S13" s="2">
        <v>22.3</v>
      </c>
      <c r="T13" s="3">
        <v>62</v>
      </c>
      <c r="U13" s="20">
        <v>1.1000000000000001</v>
      </c>
      <c r="V13" s="20">
        <v>1</v>
      </c>
      <c r="W13" s="17">
        <v>1</v>
      </c>
      <c r="X13" s="20">
        <v>38</v>
      </c>
      <c r="Y13" s="1">
        <v>0.236652</v>
      </c>
      <c r="Z13" s="1">
        <v>1.37</v>
      </c>
      <c r="AA13" s="21">
        <v>141.529</v>
      </c>
      <c r="AB13" s="21">
        <v>116.313</v>
      </c>
      <c r="AC13" s="22" t="s">
        <v>130</v>
      </c>
      <c r="AD13" s="12"/>
    </row>
    <row r="14" spans="1:30" x14ac:dyDescent="0.2">
      <c r="A14" s="12">
        <v>80</v>
      </c>
      <c r="B14" s="13" t="s">
        <v>144</v>
      </c>
      <c r="C14" s="14">
        <v>999046</v>
      </c>
      <c r="D14" s="122" t="s">
        <v>129</v>
      </c>
      <c r="E14" s="12" t="s">
        <v>48</v>
      </c>
      <c r="F14" s="12" t="s">
        <v>50</v>
      </c>
      <c r="G14" s="15">
        <v>43166</v>
      </c>
      <c r="H14" s="12" t="s">
        <v>56</v>
      </c>
      <c r="I14" s="16">
        <v>115</v>
      </c>
      <c r="J14" s="17">
        <v>250.5</v>
      </c>
      <c r="K14" s="17">
        <f t="shared" si="0"/>
        <v>135.5</v>
      </c>
      <c r="L14" s="18">
        <f t="shared" si="1"/>
        <v>1.0265151515151516</v>
      </c>
      <c r="M14" s="18">
        <f t="shared" si="2"/>
        <v>108.05422647527911</v>
      </c>
      <c r="N14" s="18">
        <v>0.69</v>
      </c>
      <c r="O14" s="17">
        <v>25.8</v>
      </c>
      <c r="P14" s="1">
        <v>15.64</v>
      </c>
      <c r="Q14" s="19">
        <v>5.64</v>
      </c>
      <c r="R14" s="2">
        <v>25.1</v>
      </c>
      <c r="S14" s="2">
        <v>21.9</v>
      </c>
      <c r="T14" s="3">
        <v>58</v>
      </c>
      <c r="U14" s="20">
        <v>1.1000000000000001</v>
      </c>
      <c r="V14" s="20">
        <v>1.2</v>
      </c>
      <c r="W14" s="17">
        <v>1</v>
      </c>
      <c r="X14" s="20">
        <v>34</v>
      </c>
      <c r="Y14" s="1">
        <v>0.313087</v>
      </c>
      <c r="Z14" s="1">
        <v>1.35</v>
      </c>
      <c r="AA14" s="21">
        <v>140.28100000000001</v>
      </c>
      <c r="AB14" s="21">
        <v>115.28700000000001</v>
      </c>
      <c r="AC14" s="22" t="s">
        <v>130</v>
      </c>
      <c r="AD14" s="12"/>
    </row>
    <row r="15" spans="1:30" x14ac:dyDescent="0.2">
      <c r="A15" s="12">
        <v>78</v>
      </c>
      <c r="B15" s="13" t="s">
        <v>142</v>
      </c>
      <c r="C15" s="14">
        <v>999044</v>
      </c>
      <c r="D15" s="122" t="s">
        <v>129</v>
      </c>
      <c r="E15" s="12"/>
      <c r="F15" s="12" t="s">
        <v>50</v>
      </c>
      <c r="G15" s="15">
        <v>43148</v>
      </c>
      <c r="H15" s="12" t="s">
        <v>52</v>
      </c>
      <c r="I15" s="16">
        <v>99</v>
      </c>
      <c r="J15" s="17">
        <v>261</v>
      </c>
      <c r="K15" s="17">
        <f t="shared" si="0"/>
        <v>162</v>
      </c>
      <c r="L15" s="18">
        <v>1.23</v>
      </c>
      <c r="M15" s="18">
        <v>129.19</v>
      </c>
      <c r="N15" s="18">
        <v>0.69</v>
      </c>
      <c r="O15" s="17">
        <v>23.7</v>
      </c>
      <c r="P15" s="1">
        <v>12.8</v>
      </c>
      <c r="Q15" s="19">
        <v>5.31</v>
      </c>
      <c r="R15" s="2">
        <v>22.4</v>
      </c>
      <c r="S15" s="2">
        <v>28.2</v>
      </c>
      <c r="T15" s="3">
        <v>62</v>
      </c>
      <c r="U15" s="20">
        <v>1.2</v>
      </c>
      <c r="V15" s="20">
        <v>2</v>
      </c>
      <c r="W15" s="18">
        <v>1.25</v>
      </c>
      <c r="X15" s="20">
        <v>33</v>
      </c>
      <c r="Y15" s="1">
        <v>0.26996199999999998</v>
      </c>
      <c r="Z15" s="1">
        <v>1.32</v>
      </c>
      <c r="AA15" s="21">
        <v>139.876</v>
      </c>
      <c r="AB15" s="21">
        <v>114.95399999999999</v>
      </c>
      <c r="AC15" s="22" t="s">
        <v>130</v>
      </c>
      <c r="AD15" s="12"/>
    </row>
    <row r="16" spans="1:30" x14ac:dyDescent="0.2">
      <c r="A16" s="12">
        <v>61</v>
      </c>
      <c r="B16" s="13" t="s">
        <v>124</v>
      </c>
      <c r="C16" s="14">
        <v>999008</v>
      </c>
      <c r="D16" s="122" t="s">
        <v>115</v>
      </c>
      <c r="E16" s="12"/>
      <c r="F16" s="12" t="s">
        <v>50</v>
      </c>
      <c r="G16" s="15">
        <v>43209</v>
      </c>
      <c r="H16" s="12" t="s">
        <v>52</v>
      </c>
      <c r="I16" s="16">
        <v>110.5</v>
      </c>
      <c r="J16" s="17">
        <v>245.5</v>
      </c>
      <c r="K16" s="17">
        <f t="shared" si="0"/>
        <v>135</v>
      </c>
      <c r="L16" s="18">
        <v>1.02</v>
      </c>
      <c r="M16" s="18">
        <v>107.66</v>
      </c>
      <c r="N16" s="18">
        <v>0.77</v>
      </c>
      <c r="O16" s="17">
        <v>20.2</v>
      </c>
      <c r="P16" s="1">
        <v>12.02</v>
      </c>
      <c r="Q16" s="1">
        <v>5.53</v>
      </c>
      <c r="R16" s="2">
        <v>20.399999999999999</v>
      </c>
      <c r="S16" s="2">
        <v>19.100000000000001</v>
      </c>
      <c r="T16" s="3">
        <v>70</v>
      </c>
      <c r="U16" s="20">
        <v>0.9</v>
      </c>
      <c r="V16" s="20">
        <v>1</v>
      </c>
      <c r="W16" s="17">
        <v>1</v>
      </c>
      <c r="X16" s="20">
        <v>36.5</v>
      </c>
      <c r="Y16" s="1">
        <v>0.292516</v>
      </c>
      <c r="Z16" s="1">
        <v>1.23</v>
      </c>
      <c r="AA16" s="21">
        <v>139.874</v>
      </c>
      <c r="AB16" s="21">
        <v>114.952</v>
      </c>
      <c r="AC16" s="22" t="s">
        <v>120</v>
      </c>
      <c r="AD16" s="12"/>
    </row>
    <row r="17" spans="1:42" x14ac:dyDescent="0.2">
      <c r="A17" s="12">
        <v>46</v>
      </c>
      <c r="B17" s="13" t="s">
        <v>96</v>
      </c>
      <c r="C17" s="14">
        <v>998997</v>
      </c>
      <c r="D17" s="122" t="s">
        <v>94</v>
      </c>
      <c r="E17" s="12" t="s">
        <v>48</v>
      </c>
      <c r="F17" s="12" t="s">
        <v>50</v>
      </c>
      <c r="G17" s="15">
        <v>43171</v>
      </c>
      <c r="H17" s="13" t="s">
        <v>54</v>
      </c>
      <c r="I17" s="16">
        <v>143</v>
      </c>
      <c r="J17" s="17">
        <v>277.5</v>
      </c>
      <c r="K17" s="17">
        <f t="shared" si="0"/>
        <v>134.5</v>
      </c>
      <c r="L17" s="18">
        <f t="shared" si="1"/>
        <v>1.018939393939394</v>
      </c>
      <c r="M17" s="18">
        <f t="shared" si="2"/>
        <v>107.2567783094099</v>
      </c>
      <c r="N17" s="18">
        <v>0.78</v>
      </c>
      <c r="O17" s="17">
        <v>27.7</v>
      </c>
      <c r="P17" s="1">
        <v>15.1</v>
      </c>
      <c r="Q17" s="1">
        <v>5.42</v>
      </c>
      <c r="R17" s="2">
        <v>25.4</v>
      </c>
      <c r="S17" s="2">
        <v>20.399999999999999</v>
      </c>
      <c r="T17" s="3">
        <v>58</v>
      </c>
      <c r="U17" s="20">
        <v>2.9</v>
      </c>
      <c r="V17" s="20">
        <v>1.8</v>
      </c>
      <c r="W17" s="17">
        <v>1</v>
      </c>
      <c r="X17" s="20">
        <v>33</v>
      </c>
      <c r="Y17" s="1">
        <v>0.35580899999999999</v>
      </c>
      <c r="Z17" s="1">
        <v>1.25</v>
      </c>
      <c r="AA17" s="21">
        <v>139.21600000000001</v>
      </c>
      <c r="AB17" s="21">
        <v>114.41200000000001</v>
      </c>
      <c r="AC17" s="22" t="s">
        <v>95</v>
      </c>
      <c r="AD17" s="12"/>
    </row>
    <row r="18" spans="1:42" x14ac:dyDescent="0.2">
      <c r="A18" s="12">
        <v>19</v>
      </c>
      <c r="B18" s="13" t="s">
        <v>67</v>
      </c>
      <c r="C18" s="14"/>
      <c r="D18" s="122"/>
      <c r="E18" s="12" t="s">
        <v>48</v>
      </c>
      <c r="F18" s="12" t="s">
        <v>50</v>
      </c>
      <c r="G18" s="15">
        <v>43170</v>
      </c>
      <c r="H18" s="12"/>
      <c r="I18" s="16">
        <v>131.5</v>
      </c>
      <c r="J18" s="17">
        <v>281</v>
      </c>
      <c r="K18" s="17">
        <f t="shared" si="0"/>
        <v>149.5</v>
      </c>
      <c r="L18" s="18">
        <f t="shared" si="1"/>
        <v>1.1325757575757576</v>
      </c>
      <c r="M18" s="18">
        <f t="shared" si="2"/>
        <v>119.21850079744817</v>
      </c>
      <c r="N18" s="18">
        <v>0.78</v>
      </c>
      <c r="O18" s="17">
        <v>24.5</v>
      </c>
      <c r="P18" s="1">
        <v>13.39</v>
      </c>
      <c r="Q18" s="1">
        <v>5.78</v>
      </c>
      <c r="R18" s="2">
        <v>24.2</v>
      </c>
      <c r="S18" s="2">
        <v>21</v>
      </c>
      <c r="T18" s="3">
        <v>60</v>
      </c>
      <c r="U18" s="20">
        <v>1.3</v>
      </c>
      <c r="V18" s="20">
        <v>1.4</v>
      </c>
      <c r="W18" s="17">
        <v>1</v>
      </c>
      <c r="X18" s="20">
        <v>34</v>
      </c>
      <c r="Y18" s="1">
        <v>0.27843099999999998</v>
      </c>
      <c r="Z18" s="1">
        <v>1.26</v>
      </c>
      <c r="AA18" s="21">
        <v>138.76499999999999</v>
      </c>
      <c r="AB18" s="21">
        <v>114.041</v>
      </c>
      <c r="AC18" s="22" t="s">
        <v>68</v>
      </c>
      <c r="AD18" s="12"/>
    </row>
    <row r="19" spans="1:42" s="61" customFormat="1" ht="13.5" thickBot="1" x14ac:dyDescent="0.25">
      <c r="A19" s="12">
        <v>16</v>
      </c>
      <c r="B19" s="13" t="s">
        <v>65</v>
      </c>
      <c r="C19" s="14">
        <v>998854</v>
      </c>
      <c r="D19" s="122" t="s">
        <v>60</v>
      </c>
      <c r="E19" s="12" t="s">
        <v>48</v>
      </c>
      <c r="F19" s="12" t="s">
        <v>50</v>
      </c>
      <c r="G19" s="15">
        <v>43125</v>
      </c>
      <c r="H19" s="12" t="s">
        <v>54</v>
      </c>
      <c r="I19" s="16">
        <v>160.5</v>
      </c>
      <c r="J19" s="17">
        <v>296.5</v>
      </c>
      <c r="K19" s="17">
        <f t="shared" si="0"/>
        <v>136</v>
      </c>
      <c r="L19" s="18">
        <f t="shared" si="1"/>
        <v>1.0303030303030303</v>
      </c>
      <c r="M19" s="18">
        <f t="shared" si="2"/>
        <v>108.45295055821371</v>
      </c>
      <c r="N19" s="18">
        <v>0.73</v>
      </c>
      <c r="O19" s="17">
        <v>26.4</v>
      </c>
      <c r="P19" s="1">
        <v>15.22</v>
      </c>
      <c r="Q19" s="1">
        <v>6.03</v>
      </c>
      <c r="R19" s="2">
        <v>25.6</v>
      </c>
      <c r="S19" s="2">
        <v>22.2</v>
      </c>
      <c r="T19" s="3">
        <v>58</v>
      </c>
      <c r="U19" s="20">
        <v>1</v>
      </c>
      <c r="V19" s="20">
        <v>1.2</v>
      </c>
      <c r="W19" s="17">
        <v>1</v>
      </c>
      <c r="X19" s="20">
        <v>37</v>
      </c>
      <c r="Y19" s="1">
        <v>0.26387300000000002</v>
      </c>
      <c r="Z19" s="1">
        <v>1.4</v>
      </c>
      <c r="AA19" s="21">
        <v>138.44800000000001</v>
      </c>
      <c r="AB19" s="21">
        <v>113.78100000000001</v>
      </c>
      <c r="AC19" s="22" t="s">
        <v>55</v>
      </c>
      <c r="AD19" s="1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2" s="62" customFormat="1" x14ac:dyDescent="0.2">
      <c r="A20" s="12">
        <v>12</v>
      </c>
      <c r="B20" s="13" t="s">
        <v>59</v>
      </c>
      <c r="C20" s="14">
        <v>998852</v>
      </c>
      <c r="D20" s="122" t="s">
        <v>60</v>
      </c>
      <c r="E20" s="12" t="s">
        <v>48</v>
      </c>
      <c r="F20" s="12" t="s">
        <v>50</v>
      </c>
      <c r="G20" s="15">
        <v>43123</v>
      </c>
      <c r="H20" s="12" t="s">
        <v>52</v>
      </c>
      <c r="I20" s="16">
        <v>154</v>
      </c>
      <c r="J20" s="17">
        <v>278</v>
      </c>
      <c r="K20" s="17">
        <f t="shared" si="0"/>
        <v>124</v>
      </c>
      <c r="L20" s="18">
        <f t="shared" si="1"/>
        <v>0.93939393939393945</v>
      </c>
      <c r="M20" s="18">
        <f t="shared" si="2"/>
        <v>98.883572567783105</v>
      </c>
      <c r="N20" s="18">
        <v>0.68</v>
      </c>
      <c r="O20" s="17">
        <v>29</v>
      </c>
      <c r="P20" s="1">
        <v>16.02</v>
      </c>
      <c r="Q20" s="1">
        <v>5.7</v>
      </c>
      <c r="R20" s="2">
        <v>24.8</v>
      </c>
      <c r="S20" s="2">
        <v>20.7</v>
      </c>
      <c r="T20" s="3">
        <v>60</v>
      </c>
      <c r="U20" s="20">
        <v>1.1000000000000001</v>
      </c>
      <c r="V20" s="20">
        <v>1.2</v>
      </c>
      <c r="W20" s="17">
        <v>1</v>
      </c>
      <c r="X20" s="20">
        <v>38</v>
      </c>
      <c r="Y20" s="1">
        <v>0.268289</v>
      </c>
      <c r="Z20" s="1">
        <v>1.22</v>
      </c>
      <c r="AA20" s="21">
        <v>138.07400000000001</v>
      </c>
      <c r="AB20" s="21">
        <v>113.473</v>
      </c>
      <c r="AC20" s="22" t="s">
        <v>55</v>
      </c>
      <c r="AD20" s="1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2" x14ac:dyDescent="0.2">
      <c r="A21" s="12">
        <v>66</v>
      </c>
      <c r="B21" s="13" t="s">
        <v>128</v>
      </c>
      <c r="C21" s="14">
        <v>999033</v>
      </c>
      <c r="D21" s="122" t="s">
        <v>129</v>
      </c>
      <c r="E21" s="12" t="s">
        <v>48</v>
      </c>
      <c r="F21" s="12" t="s">
        <v>50</v>
      </c>
      <c r="G21" s="15">
        <v>43152</v>
      </c>
      <c r="H21" s="12" t="s">
        <v>51</v>
      </c>
      <c r="I21" s="16">
        <v>127.5</v>
      </c>
      <c r="J21" s="17">
        <v>260</v>
      </c>
      <c r="K21" s="17">
        <f t="shared" si="0"/>
        <v>132.5</v>
      </c>
      <c r="L21" s="18">
        <f t="shared" si="1"/>
        <v>1.0037878787878789</v>
      </c>
      <c r="M21" s="18">
        <f t="shared" si="2"/>
        <v>105.66188197767146</v>
      </c>
      <c r="N21" s="18">
        <v>0.69</v>
      </c>
      <c r="O21" s="17">
        <v>22.9</v>
      </c>
      <c r="P21" s="1">
        <v>14.36</v>
      </c>
      <c r="Q21" s="19">
        <v>5.92</v>
      </c>
      <c r="R21" s="2">
        <v>23.8</v>
      </c>
      <c r="S21" s="2">
        <v>19</v>
      </c>
      <c r="T21" s="3">
        <v>60</v>
      </c>
      <c r="U21" s="20">
        <v>0.9</v>
      </c>
      <c r="V21" s="20">
        <v>1.2</v>
      </c>
      <c r="W21" s="17">
        <v>1</v>
      </c>
      <c r="X21" s="20">
        <v>34</v>
      </c>
      <c r="Y21" s="1">
        <v>0.27346700000000002</v>
      </c>
      <c r="Z21" s="1">
        <v>1.35</v>
      </c>
      <c r="AA21" s="21">
        <v>138.017</v>
      </c>
      <c r="AB21" s="21">
        <v>113.426</v>
      </c>
      <c r="AC21" s="22" t="s">
        <v>130</v>
      </c>
      <c r="AD21" s="12"/>
    </row>
    <row r="22" spans="1:42" s="62" customFormat="1" x14ac:dyDescent="0.2">
      <c r="A22" s="12">
        <v>76</v>
      </c>
      <c r="B22" s="13" t="s">
        <v>141</v>
      </c>
      <c r="C22" s="14">
        <v>999042</v>
      </c>
      <c r="D22" s="122" t="s">
        <v>140</v>
      </c>
      <c r="E22" s="12" t="s">
        <v>48</v>
      </c>
      <c r="F22" s="12" t="s">
        <v>49</v>
      </c>
      <c r="G22" s="15">
        <v>43155</v>
      </c>
      <c r="H22" s="12" t="s">
        <v>52</v>
      </c>
      <c r="I22" s="16">
        <v>113.5</v>
      </c>
      <c r="J22" s="17">
        <v>265</v>
      </c>
      <c r="K22" s="17">
        <f t="shared" si="0"/>
        <v>151.5</v>
      </c>
      <c r="L22" s="18">
        <f t="shared" si="1"/>
        <v>1.1477272727272727</v>
      </c>
      <c r="M22" s="18">
        <f t="shared" si="2"/>
        <v>120.81339712918661</v>
      </c>
      <c r="N22" s="18">
        <v>0.71</v>
      </c>
      <c r="O22" s="17">
        <v>23.4</v>
      </c>
      <c r="P22" s="1">
        <v>12.77</v>
      </c>
      <c r="Q22" s="19">
        <v>5.36</v>
      </c>
      <c r="R22" s="2">
        <v>25.9</v>
      </c>
      <c r="S22" s="2">
        <v>21.7</v>
      </c>
      <c r="T22" s="3">
        <v>58</v>
      </c>
      <c r="U22" s="20">
        <v>1</v>
      </c>
      <c r="V22" s="20">
        <v>1.2</v>
      </c>
      <c r="W22" s="17">
        <v>1</v>
      </c>
      <c r="X22" s="20">
        <v>36</v>
      </c>
      <c r="Y22" s="1">
        <v>0.30697000000000002</v>
      </c>
      <c r="Z22" s="1">
        <v>1.08</v>
      </c>
      <c r="AA22" s="21">
        <v>135.76400000000001</v>
      </c>
      <c r="AB22" s="21">
        <v>111.574</v>
      </c>
      <c r="AC22" s="22" t="s">
        <v>130</v>
      </c>
      <c r="AD22" s="12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2" x14ac:dyDescent="0.2">
      <c r="A23" s="12">
        <v>101</v>
      </c>
      <c r="B23" s="13" t="s">
        <v>171</v>
      </c>
      <c r="C23" s="13" t="s">
        <v>172</v>
      </c>
      <c r="D23" s="122">
        <v>1375</v>
      </c>
      <c r="E23" s="12" t="s">
        <v>48</v>
      </c>
      <c r="F23" s="12" t="s">
        <v>50</v>
      </c>
      <c r="G23" s="15">
        <v>43029</v>
      </c>
      <c r="H23" s="12" t="s">
        <v>51</v>
      </c>
      <c r="I23" s="16">
        <v>190.5</v>
      </c>
      <c r="J23" s="17">
        <v>308</v>
      </c>
      <c r="K23" s="17">
        <f t="shared" si="0"/>
        <v>117.5</v>
      </c>
      <c r="L23" s="18">
        <f t="shared" si="1"/>
        <v>0.89015151515151514</v>
      </c>
      <c r="M23" s="18">
        <f t="shared" si="2"/>
        <v>93.700159489633165</v>
      </c>
      <c r="N23" s="18">
        <v>0.62</v>
      </c>
      <c r="O23" s="17">
        <v>26.9</v>
      </c>
      <c r="P23" s="1">
        <v>16.079999999999998</v>
      </c>
      <c r="Q23" s="19">
        <v>5.81</v>
      </c>
      <c r="R23" s="4">
        <v>23.9</v>
      </c>
      <c r="S23" s="4">
        <v>21</v>
      </c>
      <c r="T23" s="5">
        <v>60</v>
      </c>
      <c r="U23" s="20">
        <v>1.1000000000000001</v>
      </c>
      <c r="V23" s="20">
        <v>1</v>
      </c>
      <c r="W23" s="17">
        <v>1</v>
      </c>
      <c r="X23" s="20">
        <v>40</v>
      </c>
      <c r="Y23" s="1">
        <v>0.341532</v>
      </c>
      <c r="Z23" s="1">
        <v>1.24</v>
      </c>
      <c r="AA23" s="21">
        <v>135.279</v>
      </c>
      <c r="AB23" s="21">
        <v>111.176</v>
      </c>
      <c r="AC23" s="22" t="s">
        <v>173</v>
      </c>
      <c r="AD23" s="12"/>
    </row>
    <row r="24" spans="1:42" x14ac:dyDescent="0.2">
      <c r="A24" s="12">
        <v>79</v>
      </c>
      <c r="B24" s="13" t="s">
        <v>143</v>
      </c>
      <c r="C24" s="14">
        <v>999045</v>
      </c>
      <c r="D24" s="122" t="s">
        <v>132</v>
      </c>
      <c r="E24" s="12" t="s">
        <v>48</v>
      </c>
      <c r="F24" s="12" t="s">
        <v>49</v>
      </c>
      <c r="G24" s="15">
        <v>43169</v>
      </c>
      <c r="H24" s="12" t="s">
        <v>51</v>
      </c>
      <c r="I24" s="16">
        <v>101</v>
      </c>
      <c r="J24" s="17">
        <v>236.5</v>
      </c>
      <c r="K24" s="17">
        <f t="shared" si="0"/>
        <v>135.5</v>
      </c>
      <c r="L24" s="18">
        <f t="shared" si="1"/>
        <v>1.0265151515151516</v>
      </c>
      <c r="M24" s="18">
        <f t="shared" si="2"/>
        <v>108.05422647527911</v>
      </c>
      <c r="N24" s="18">
        <v>0.66</v>
      </c>
      <c r="O24" s="17">
        <v>22.4</v>
      </c>
      <c r="P24" s="1">
        <v>14.36</v>
      </c>
      <c r="Q24" s="19">
        <v>5.81</v>
      </c>
      <c r="R24" s="2">
        <v>24.7</v>
      </c>
      <c r="S24" s="2">
        <v>22</v>
      </c>
      <c r="T24" s="3">
        <v>60</v>
      </c>
      <c r="U24" s="20">
        <v>1.2</v>
      </c>
      <c r="V24" s="20">
        <v>1</v>
      </c>
      <c r="W24" s="17">
        <v>1</v>
      </c>
      <c r="X24" s="20">
        <v>33</v>
      </c>
      <c r="Y24" s="1">
        <v>0.35093600000000003</v>
      </c>
      <c r="Z24" s="1">
        <v>1.1000000000000001</v>
      </c>
      <c r="AA24" s="21">
        <v>135.03100000000001</v>
      </c>
      <c r="AB24" s="21">
        <v>110.97199999999999</v>
      </c>
      <c r="AC24" s="22" t="s">
        <v>130</v>
      </c>
      <c r="AD24" s="12"/>
    </row>
    <row r="25" spans="1:42" x14ac:dyDescent="0.2">
      <c r="A25" s="12">
        <v>69</v>
      </c>
      <c r="B25" s="13" t="s">
        <v>134</v>
      </c>
      <c r="C25" s="14">
        <v>999036</v>
      </c>
      <c r="D25" s="122" t="s">
        <v>132</v>
      </c>
      <c r="E25" s="12"/>
      <c r="F25" s="12" t="s">
        <v>50</v>
      </c>
      <c r="G25" s="15">
        <v>43158</v>
      </c>
      <c r="H25" s="12" t="s">
        <v>51</v>
      </c>
      <c r="I25" s="16">
        <v>121.5</v>
      </c>
      <c r="J25" s="17">
        <v>253</v>
      </c>
      <c r="K25" s="17">
        <f t="shared" si="0"/>
        <v>131.5</v>
      </c>
      <c r="L25" s="18">
        <v>1</v>
      </c>
      <c r="M25" s="18">
        <v>104.86</v>
      </c>
      <c r="N25" s="18">
        <v>0.68</v>
      </c>
      <c r="O25" s="17">
        <v>25</v>
      </c>
      <c r="P25" s="1">
        <v>13.71</v>
      </c>
      <c r="Q25" s="19">
        <v>5.42</v>
      </c>
      <c r="R25" s="2">
        <v>23</v>
      </c>
      <c r="S25" s="2">
        <v>20.9</v>
      </c>
      <c r="T25" s="3">
        <v>62</v>
      </c>
      <c r="U25" s="20">
        <v>0.8</v>
      </c>
      <c r="V25" s="20">
        <v>1.3</v>
      </c>
      <c r="W25" s="17">
        <v>1</v>
      </c>
      <c r="X25" s="20">
        <v>37</v>
      </c>
      <c r="Y25" s="1">
        <v>0.30762499999999998</v>
      </c>
      <c r="Z25" s="1">
        <v>1.25</v>
      </c>
      <c r="AA25" s="21">
        <v>134.673</v>
      </c>
      <c r="AB25" s="21">
        <v>110.678</v>
      </c>
      <c r="AC25" s="22" t="s">
        <v>130</v>
      </c>
      <c r="AD25" s="12"/>
    </row>
    <row r="26" spans="1:42" s="150" customFormat="1" x14ac:dyDescent="0.2">
      <c r="A26" s="135">
        <v>83</v>
      </c>
      <c r="B26" s="136" t="s">
        <v>149</v>
      </c>
      <c r="C26" s="137">
        <v>998872</v>
      </c>
      <c r="D26" s="138" t="s">
        <v>150</v>
      </c>
      <c r="E26" s="135"/>
      <c r="F26" s="135" t="s">
        <v>50</v>
      </c>
      <c r="G26" s="139">
        <v>43131</v>
      </c>
      <c r="H26" s="135" t="s">
        <v>52</v>
      </c>
      <c r="I26" s="140">
        <v>130</v>
      </c>
      <c r="J26" s="141">
        <v>264.5</v>
      </c>
      <c r="K26" s="141">
        <f t="shared" si="0"/>
        <v>134.5</v>
      </c>
      <c r="L26" s="142">
        <v>1.02</v>
      </c>
      <c r="M26" s="142">
        <v>107.26</v>
      </c>
      <c r="N26" s="142">
        <v>0.66</v>
      </c>
      <c r="O26" s="141">
        <v>25.3</v>
      </c>
      <c r="P26" s="143">
        <v>13.12</v>
      </c>
      <c r="Q26" s="144">
        <v>5.81</v>
      </c>
      <c r="R26" s="145">
        <v>22.4</v>
      </c>
      <c r="S26" s="145">
        <v>22.2</v>
      </c>
      <c r="T26" s="146">
        <v>62</v>
      </c>
      <c r="U26" s="147">
        <v>1.1000000000000001</v>
      </c>
      <c r="V26" s="147">
        <v>1.7</v>
      </c>
      <c r="W26" s="141">
        <v>1</v>
      </c>
      <c r="X26" s="147">
        <v>33</v>
      </c>
      <c r="Y26" s="143">
        <v>0.31138300000000002</v>
      </c>
      <c r="Z26" s="143">
        <v>1.37</v>
      </c>
      <c r="AA26" s="148">
        <v>134.166</v>
      </c>
      <c r="AB26" s="148">
        <v>110.262</v>
      </c>
      <c r="AC26" s="149" t="s">
        <v>148</v>
      </c>
      <c r="AD26" s="135"/>
    </row>
    <row r="27" spans="1:42" x14ac:dyDescent="0.2">
      <c r="A27" s="12">
        <v>68</v>
      </c>
      <c r="B27" s="13" t="s">
        <v>133</v>
      </c>
      <c r="C27" s="14">
        <v>999070</v>
      </c>
      <c r="D27" s="122" t="s">
        <v>132</v>
      </c>
      <c r="E27" s="12" t="s">
        <v>48</v>
      </c>
      <c r="F27" s="12" t="s">
        <v>50</v>
      </c>
      <c r="G27" s="15">
        <v>43164</v>
      </c>
      <c r="H27" s="12" t="s">
        <v>51</v>
      </c>
      <c r="I27" s="16">
        <v>115.5</v>
      </c>
      <c r="J27" s="17">
        <v>251</v>
      </c>
      <c r="K27" s="17">
        <f t="shared" si="0"/>
        <v>135.5</v>
      </c>
      <c r="L27" s="18">
        <f t="shared" si="1"/>
        <v>1.0265151515151516</v>
      </c>
      <c r="M27" s="18">
        <f t="shared" si="2"/>
        <v>108.05422647527911</v>
      </c>
      <c r="N27" s="18">
        <v>0.69</v>
      </c>
      <c r="O27" s="17">
        <v>25.8</v>
      </c>
      <c r="P27" s="1">
        <v>14.06</v>
      </c>
      <c r="Q27" s="1">
        <v>5.2</v>
      </c>
      <c r="R27" s="2">
        <v>24.9</v>
      </c>
      <c r="S27" s="2">
        <v>21.1</v>
      </c>
      <c r="T27" s="3">
        <v>60</v>
      </c>
      <c r="U27" s="20">
        <v>1.3</v>
      </c>
      <c r="V27" s="20">
        <v>1.8</v>
      </c>
      <c r="W27" s="17">
        <v>1</v>
      </c>
      <c r="X27" s="20">
        <v>33</v>
      </c>
      <c r="Y27" s="1">
        <v>0.286188</v>
      </c>
      <c r="Z27" s="1">
        <v>1.35</v>
      </c>
      <c r="AA27" s="21">
        <v>133.761</v>
      </c>
      <c r="AB27" s="21">
        <v>109.928</v>
      </c>
      <c r="AC27" s="22" t="s">
        <v>130</v>
      </c>
      <c r="AD27" s="12"/>
    </row>
    <row r="28" spans="1:42" x14ac:dyDescent="0.2">
      <c r="A28" s="12">
        <v>47</v>
      </c>
      <c r="B28" s="13" t="s">
        <v>97</v>
      </c>
      <c r="C28" s="14">
        <v>998996</v>
      </c>
      <c r="D28" s="122" t="s">
        <v>94</v>
      </c>
      <c r="E28" s="12"/>
      <c r="F28" s="12" t="s">
        <v>50</v>
      </c>
      <c r="G28" s="15">
        <v>43161</v>
      </c>
      <c r="H28" s="13" t="s">
        <v>53</v>
      </c>
      <c r="I28" s="16">
        <v>138.5</v>
      </c>
      <c r="J28" s="17">
        <v>255.5</v>
      </c>
      <c r="K28" s="17">
        <f t="shared" si="0"/>
        <v>117</v>
      </c>
      <c r="L28" s="18">
        <v>0.89</v>
      </c>
      <c r="M28" s="18">
        <v>93.3</v>
      </c>
      <c r="N28" s="18">
        <v>0.69</v>
      </c>
      <c r="O28" s="17">
        <v>25</v>
      </c>
      <c r="P28" s="1">
        <v>14.21</v>
      </c>
      <c r="Q28" s="1">
        <v>5.97</v>
      </c>
      <c r="R28" s="2">
        <v>22.3</v>
      </c>
      <c r="S28" s="2">
        <v>19.899999999999999</v>
      </c>
      <c r="T28" s="3">
        <v>62</v>
      </c>
      <c r="U28" s="20">
        <v>1</v>
      </c>
      <c r="V28" s="20">
        <v>1.3</v>
      </c>
      <c r="W28" s="17">
        <v>1</v>
      </c>
      <c r="X28" s="20">
        <v>33</v>
      </c>
      <c r="Y28" s="1">
        <v>0.32218599999999997</v>
      </c>
      <c r="Z28" s="1">
        <v>1.28</v>
      </c>
      <c r="AA28" s="21">
        <v>133.75200000000001</v>
      </c>
      <c r="AB28" s="21">
        <v>109.92100000000001</v>
      </c>
      <c r="AC28" s="22" t="s">
        <v>95</v>
      </c>
      <c r="AD28" s="12"/>
    </row>
    <row r="29" spans="1:42" s="61" customFormat="1" ht="13.5" thickBot="1" x14ac:dyDescent="0.25">
      <c r="A29" s="63">
        <v>105</v>
      </c>
      <c r="B29" s="64" t="s">
        <v>103</v>
      </c>
      <c r="C29" s="65">
        <v>998999</v>
      </c>
      <c r="D29" s="123" t="s">
        <v>99</v>
      </c>
      <c r="E29" s="63"/>
      <c r="F29" s="63" t="s">
        <v>50</v>
      </c>
      <c r="G29" s="66">
        <v>43167</v>
      </c>
      <c r="H29" s="63" t="s">
        <v>52</v>
      </c>
      <c r="I29" s="67">
        <v>120.5</v>
      </c>
      <c r="J29" s="68">
        <v>259.5</v>
      </c>
      <c r="K29" s="68">
        <f t="shared" si="0"/>
        <v>139</v>
      </c>
      <c r="L29" s="69">
        <v>1.05</v>
      </c>
      <c r="M29" s="69">
        <v>110.85</v>
      </c>
      <c r="N29" s="69">
        <v>0.72</v>
      </c>
      <c r="O29" s="68">
        <v>23.2</v>
      </c>
      <c r="P29" s="11">
        <v>11.55</v>
      </c>
      <c r="Q29" s="11">
        <v>6.08</v>
      </c>
      <c r="R29" s="6">
        <v>22.1</v>
      </c>
      <c r="S29" s="6">
        <v>20.100000000000001</v>
      </c>
      <c r="T29" s="7">
        <v>62</v>
      </c>
      <c r="U29" s="70">
        <v>0.9</v>
      </c>
      <c r="V29" s="70">
        <v>1.3</v>
      </c>
      <c r="W29" s="68">
        <v>1</v>
      </c>
      <c r="X29" s="70">
        <v>37.5</v>
      </c>
      <c r="Y29" s="11">
        <v>0.205682</v>
      </c>
      <c r="Z29" s="11">
        <v>1.1399999999999999</v>
      </c>
      <c r="AA29" s="71">
        <v>133.46199999999999</v>
      </c>
      <c r="AB29" s="71">
        <v>109.68300000000001</v>
      </c>
      <c r="AC29" s="50" t="s">
        <v>95</v>
      </c>
      <c r="AD29" s="63"/>
    </row>
    <row r="30" spans="1:42" s="72" customFormat="1" ht="11.25" x14ac:dyDescent="0.2">
      <c r="B30" s="133" t="s">
        <v>188</v>
      </c>
      <c r="C30" s="134"/>
      <c r="D30" s="134"/>
      <c r="E30" s="134"/>
      <c r="F30" s="134"/>
      <c r="G30" s="73">
        <f>AVERAGE(G7:G29)</f>
        <v>43152.565217391304</v>
      </c>
      <c r="H30" s="74"/>
      <c r="I30" s="75">
        <f>AVERAGE(I7:I29)</f>
        <v>130.7608695652174</v>
      </c>
      <c r="J30" s="75">
        <f t="shared" ref="J30:AB30" si="3">AVERAGE(J7:J29)</f>
        <v>269.95652173913044</v>
      </c>
      <c r="K30" s="75">
        <f t="shared" si="3"/>
        <v>139.19565217391303</v>
      </c>
      <c r="L30" s="76">
        <f t="shared" si="3"/>
        <v>1.0546640316205538</v>
      </c>
      <c r="M30" s="76">
        <f t="shared" si="3"/>
        <v>111.00156854587061</v>
      </c>
      <c r="N30" s="76">
        <f t="shared" si="3"/>
        <v>0.71956521739130408</v>
      </c>
      <c r="O30" s="75">
        <f t="shared" si="3"/>
        <v>25.856521739130425</v>
      </c>
      <c r="P30" s="76">
        <f t="shared" si="3"/>
        <v>14.320869565217393</v>
      </c>
      <c r="Q30" s="76">
        <f t="shared" si="3"/>
        <v>5.7469565217391319</v>
      </c>
      <c r="R30" s="75">
        <f t="shared" si="3"/>
        <v>23.53478260869565</v>
      </c>
      <c r="S30" s="75">
        <f t="shared" si="3"/>
        <v>21.2695652173913</v>
      </c>
      <c r="T30" s="77">
        <f t="shared" si="3"/>
        <v>61.304347826086953</v>
      </c>
      <c r="U30" s="75">
        <f t="shared" si="3"/>
        <v>1.1304347826086958</v>
      </c>
      <c r="V30" s="75">
        <f t="shared" si="3"/>
        <v>1.4521739130434779</v>
      </c>
      <c r="W30" s="75">
        <f t="shared" si="3"/>
        <v>1.0217391304347827</v>
      </c>
      <c r="X30" s="75">
        <f t="shared" si="3"/>
        <v>35.934782608695649</v>
      </c>
      <c r="Y30" s="76">
        <f t="shared" si="3"/>
        <v>0.29332534782608699</v>
      </c>
      <c r="Z30" s="76">
        <f t="shared" si="3"/>
        <v>1.2547826086956524</v>
      </c>
      <c r="AA30" s="78">
        <f t="shared" si="3"/>
        <v>140.09904347826085</v>
      </c>
      <c r="AB30" s="78">
        <f t="shared" si="3"/>
        <v>115.13734782608694</v>
      </c>
      <c r="AC30" s="76"/>
      <c r="AD30" s="79"/>
      <c r="AE30" s="80"/>
      <c r="AF30" s="81"/>
      <c r="AG30" s="82"/>
      <c r="AH30" s="83"/>
      <c r="AJ30" s="82"/>
      <c r="AK30" s="80"/>
      <c r="AL30" s="80"/>
      <c r="AM30" s="84"/>
      <c r="AN30" s="84"/>
      <c r="AO30" s="80"/>
      <c r="AP30" s="80"/>
    </row>
    <row r="31" spans="1:42" s="72" customFormat="1" ht="11.25" x14ac:dyDescent="0.2">
      <c r="B31" s="134" t="s">
        <v>189</v>
      </c>
      <c r="C31" s="134"/>
      <c r="D31" s="134"/>
      <c r="E31" s="134"/>
      <c r="F31" s="134"/>
      <c r="G31" s="134"/>
      <c r="H31" s="134"/>
      <c r="I31" s="134"/>
      <c r="J31" s="134"/>
      <c r="K31" s="85"/>
      <c r="L31" s="86"/>
      <c r="M31" s="80"/>
      <c r="N31" s="80"/>
      <c r="O31" s="80"/>
      <c r="P31" s="87"/>
      <c r="Q31" s="87"/>
      <c r="R31" s="87"/>
      <c r="S31" s="88"/>
      <c r="T31" s="88"/>
      <c r="U31" s="85"/>
      <c r="V31" s="87"/>
      <c r="W31" s="87"/>
      <c r="X31" s="86"/>
      <c r="Y31" s="87"/>
      <c r="Z31" s="89"/>
      <c r="AA31" s="90"/>
      <c r="AB31" s="80"/>
      <c r="AC31" s="80"/>
      <c r="AD31" s="79"/>
      <c r="AE31" s="80"/>
      <c r="AF31" s="81"/>
      <c r="AG31" s="82"/>
      <c r="AH31" s="83"/>
      <c r="AJ31" s="82"/>
      <c r="AK31" s="80"/>
      <c r="AL31" s="80"/>
      <c r="AM31" s="84"/>
      <c r="AN31" s="84"/>
      <c r="AO31" s="80"/>
      <c r="AP31" s="80"/>
    </row>
    <row r="32" spans="1:42" s="72" customFormat="1" ht="11.25" x14ac:dyDescent="0.2">
      <c r="B32" s="125" t="s">
        <v>190</v>
      </c>
      <c r="C32" s="126"/>
      <c r="D32" s="126"/>
      <c r="E32" s="126"/>
      <c r="F32" s="127"/>
      <c r="G32" s="73">
        <v>43174</v>
      </c>
      <c r="H32" s="91"/>
      <c r="I32" s="92">
        <v>120.5</v>
      </c>
      <c r="J32" s="92">
        <v>246.6</v>
      </c>
      <c r="K32" s="92">
        <v>126.3</v>
      </c>
      <c r="L32" s="94">
        <v>0.96</v>
      </c>
      <c r="M32" s="94">
        <v>100.68</v>
      </c>
      <c r="N32" s="94">
        <v>0.7</v>
      </c>
      <c r="O32" s="92">
        <v>22.2</v>
      </c>
      <c r="P32" s="94">
        <v>11.74</v>
      </c>
      <c r="Q32" s="94">
        <v>5.43</v>
      </c>
      <c r="R32" s="93">
        <v>23.3</v>
      </c>
      <c r="S32" s="92">
        <v>21.7</v>
      </c>
      <c r="T32" s="93">
        <v>61</v>
      </c>
      <c r="U32" s="93">
        <v>1.4</v>
      </c>
      <c r="V32" s="92">
        <v>1.3</v>
      </c>
      <c r="W32" s="93">
        <v>1.2</v>
      </c>
      <c r="X32" s="92">
        <v>34.5</v>
      </c>
      <c r="Y32" s="93">
        <v>0.26</v>
      </c>
      <c r="Z32" s="94">
        <v>1.31</v>
      </c>
      <c r="AA32" s="95">
        <v>122.872</v>
      </c>
      <c r="AB32" s="95">
        <v>100.902</v>
      </c>
      <c r="AC32" s="95"/>
      <c r="AD32" s="96"/>
      <c r="AE32" s="93"/>
      <c r="AF32" s="97"/>
      <c r="AG32" s="93"/>
      <c r="AH32" s="93"/>
      <c r="AI32" s="93"/>
      <c r="AJ32" s="93"/>
      <c r="AK32" s="93"/>
      <c r="AL32" s="93"/>
      <c r="AM32" s="93"/>
      <c r="AN32" s="93"/>
      <c r="AO32" s="93"/>
      <c r="AP32" s="93"/>
    </row>
    <row r="33" spans="1:42" s="100" customFormat="1" ht="15" x14ac:dyDescent="0.25">
      <c r="A33" s="98"/>
      <c r="B33" s="99"/>
      <c r="C33" s="99"/>
      <c r="D33" s="124"/>
      <c r="E33" s="99"/>
      <c r="G33" s="98"/>
      <c r="H33" s="101"/>
      <c r="I33" s="98"/>
      <c r="J33" s="102"/>
      <c r="K33" s="103"/>
      <c r="L33" s="102"/>
      <c r="M33" s="104"/>
      <c r="N33" s="104"/>
      <c r="O33" s="105"/>
      <c r="P33" s="106"/>
      <c r="Q33" s="106"/>
      <c r="R33" s="106"/>
      <c r="S33" s="107"/>
      <c r="T33" s="107"/>
      <c r="U33" s="108"/>
      <c r="V33" s="106"/>
      <c r="W33" s="106"/>
      <c r="X33" s="109"/>
      <c r="Y33" s="106"/>
      <c r="Z33" s="110"/>
      <c r="AA33" s="111"/>
      <c r="AB33" s="104"/>
      <c r="AC33" s="105"/>
      <c r="AD33" s="112"/>
      <c r="AE33" s="105"/>
      <c r="AF33" s="113"/>
      <c r="AG33" s="114"/>
      <c r="AH33" s="115"/>
      <c r="AI33" s="98"/>
      <c r="AJ33" s="114"/>
      <c r="AK33" s="105"/>
      <c r="AL33" s="105"/>
      <c r="AM33" s="116"/>
      <c r="AN33" s="116"/>
      <c r="AO33" s="105"/>
      <c r="AP33" s="105"/>
    </row>
    <row r="34" spans="1:42" s="62" customFormat="1" x14ac:dyDescent="0.2">
      <c r="A34" s="51">
        <v>100</v>
      </c>
      <c r="B34" s="52" t="s">
        <v>169</v>
      </c>
      <c r="C34" s="52" t="s">
        <v>170</v>
      </c>
      <c r="D34" s="121" t="s">
        <v>165</v>
      </c>
      <c r="E34" s="51" t="s">
        <v>48</v>
      </c>
      <c r="F34" s="51" t="s">
        <v>50</v>
      </c>
      <c r="G34" s="54">
        <v>43200</v>
      </c>
      <c r="H34" s="51" t="s">
        <v>51</v>
      </c>
      <c r="I34" s="55">
        <v>111</v>
      </c>
      <c r="J34" s="56">
        <v>248.5</v>
      </c>
      <c r="K34" s="56">
        <f t="shared" si="0"/>
        <v>137.5</v>
      </c>
      <c r="L34" s="57">
        <f t="shared" si="1"/>
        <v>1.0416666666666667</v>
      </c>
      <c r="M34" s="57">
        <f t="shared" si="2"/>
        <v>109.64912280701755</v>
      </c>
      <c r="N34" s="57">
        <v>0.76</v>
      </c>
      <c r="O34" s="56">
        <v>21</v>
      </c>
      <c r="P34" s="8">
        <v>12.03</v>
      </c>
      <c r="Q34" s="117">
        <v>5.25</v>
      </c>
      <c r="R34" s="9">
        <v>22.1</v>
      </c>
      <c r="S34" s="9">
        <v>21.5</v>
      </c>
      <c r="T34" s="10">
        <v>62</v>
      </c>
      <c r="U34" s="58">
        <v>3</v>
      </c>
      <c r="V34" s="58">
        <v>1.7</v>
      </c>
      <c r="W34" s="56">
        <v>1</v>
      </c>
      <c r="X34" s="58">
        <v>32.5</v>
      </c>
      <c r="Y34" s="8">
        <v>0.34107700000000002</v>
      </c>
      <c r="Z34" s="8">
        <v>1.27</v>
      </c>
      <c r="AA34" s="59">
        <v>131.94999999999999</v>
      </c>
      <c r="AB34" s="59">
        <v>108.44</v>
      </c>
      <c r="AC34" s="60" t="s">
        <v>159</v>
      </c>
      <c r="AD34" s="51"/>
    </row>
    <row r="35" spans="1:42" x14ac:dyDescent="0.2">
      <c r="A35" s="12">
        <v>87</v>
      </c>
      <c r="B35" s="13" t="s">
        <v>154</v>
      </c>
      <c r="C35" s="14">
        <v>998876</v>
      </c>
      <c r="D35" s="122" t="s">
        <v>155</v>
      </c>
      <c r="E35" s="12"/>
      <c r="F35" s="12" t="s">
        <v>50</v>
      </c>
      <c r="G35" s="15">
        <v>43149</v>
      </c>
      <c r="H35" s="12" t="s">
        <v>52</v>
      </c>
      <c r="I35" s="16">
        <v>111.5</v>
      </c>
      <c r="J35" s="17">
        <v>229</v>
      </c>
      <c r="K35" s="17">
        <f t="shared" si="0"/>
        <v>117.5</v>
      </c>
      <c r="L35" s="18">
        <f t="shared" si="1"/>
        <v>0.89015151515151514</v>
      </c>
      <c r="M35" s="18">
        <f t="shared" si="2"/>
        <v>93.700159489633165</v>
      </c>
      <c r="N35" s="18">
        <v>0.6</v>
      </c>
      <c r="O35" s="17">
        <v>23.2</v>
      </c>
      <c r="P35" s="1">
        <v>13.89</v>
      </c>
      <c r="Q35" s="19">
        <v>5.64</v>
      </c>
      <c r="R35" s="2">
        <v>22</v>
      </c>
      <c r="S35" s="2">
        <v>21.5</v>
      </c>
      <c r="T35" s="3">
        <v>64</v>
      </c>
      <c r="U35" s="20">
        <v>1.2</v>
      </c>
      <c r="V35" s="20">
        <v>1.8</v>
      </c>
      <c r="W35" s="17">
        <v>1</v>
      </c>
      <c r="X35" s="20">
        <v>38</v>
      </c>
      <c r="Y35" s="1">
        <v>0.18048800000000001</v>
      </c>
      <c r="Z35" s="1">
        <v>1.23</v>
      </c>
      <c r="AA35" s="21">
        <v>131.59899999999999</v>
      </c>
      <c r="AB35" s="21">
        <v>108.152</v>
      </c>
      <c r="AC35" s="22" t="s">
        <v>148</v>
      </c>
      <c r="AD35" s="12"/>
    </row>
    <row r="36" spans="1:42" x14ac:dyDescent="0.2">
      <c r="A36" s="12">
        <v>41</v>
      </c>
      <c r="B36" s="13" t="s">
        <v>87</v>
      </c>
      <c r="C36" s="14"/>
      <c r="D36" s="122" t="s">
        <v>84</v>
      </c>
      <c r="E36" s="12" t="s">
        <v>48</v>
      </c>
      <c r="F36" s="12" t="s">
        <v>50</v>
      </c>
      <c r="G36" s="15">
        <v>43233</v>
      </c>
      <c r="H36" s="12" t="s">
        <v>51</v>
      </c>
      <c r="I36" s="16">
        <v>132</v>
      </c>
      <c r="J36" s="17">
        <v>275.5</v>
      </c>
      <c r="K36" s="17">
        <f t="shared" si="0"/>
        <v>143.5</v>
      </c>
      <c r="L36" s="18">
        <f t="shared" si="1"/>
        <v>1.0871212121212122</v>
      </c>
      <c r="M36" s="18">
        <f t="shared" si="2"/>
        <v>114.43381180223287</v>
      </c>
      <c r="N36" s="18">
        <v>0.93</v>
      </c>
      <c r="O36" s="17">
        <v>22.6</v>
      </c>
      <c r="P36" s="1">
        <v>11.99</v>
      </c>
      <c r="Q36" s="1">
        <v>5.09</v>
      </c>
      <c r="R36" s="2">
        <v>22.9</v>
      </c>
      <c r="S36" s="2">
        <v>21.7</v>
      </c>
      <c r="T36" s="3">
        <v>62</v>
      </c>
      <c r="U36" s="20">
        <v>1.5</v>
      </c>
      <c r="V36" s="20">
        <v>1</v>
      </c>
      <c r="W36" s="17">
        <v>1</v>
      </c>
      <c r="X36" s="20">
        <v>36</v>
      </c>
      <c r="Y36" s="1">
        <v>0.26327400000000001</v>
      </c>
      <c r="Z36" s="1">
        <v>1.1200000000000001</v>
      </c>
      <c r="AA36" s="21">
        <v>131.227</v>
      </c>
      <c r="AB36" s="21">
        <v>107.846</v>
      </c>
      <c r="AC36" s="22" t="s">
        <v>80</v>
      </c>
      <c r="AD36" s="12"/>
    </row>
    <row r="37" spans="1:42" x14ac:dyDescent="0.2">
      <c r="A37" s="12">
        <v>17</v>
      </c>
      <c r="B37" s="13" t="s">
        <v>66</v>
      </c>
      <c r="C37" s="14">
        <v>998853</v>
      </c>
      <c r="D37" s="122" t="s">
        <v>60</v>
      </c>
      <c r="E37" s="12"/>
      <c r="F37" s="12" t="s">
        <v>50</v>
      </c>
      <c r="G37" s="15">
        <v>43125</v>
      </c>
      <c r="H37" s="12" t="s">
        <v>52</v>
      </c>
      <c r="I37" s="16">
        <v>133</v>
      </c>
      <c r="J37" s="17">
        <v>266.5</v>
      </c>
      <c r="K37" s="17">
        <f t="shared" si="0"/>
        <v>133.5</v>
      </c>
      <c r="L37" s="18">
        <f t="shared" si="1"/>
        <v>1.0113636363636365</v>
      </c>
      <c r="M37" s="18">
        <f t="shared" si="2"/>
        <v>106.45933014354068</v>
      </c>
      <c r="N37" s="18">
        <v>0.66</v>
      </c>
      <c r="O37" s="17">
        <v>25</v>
      </c>
      <c r="P37" s="1">
        <v>14.37</v>
      </c>
      <c r="Q37" s="1">
        <v>6.08</v>
      </c>
      <c r="R37" s="2">
        <v>23.5</v>
      </c>
      <c r="S37" s="2">
        <v>26.1</v>
      </c>
      <c r="T37" s="3">
        <v>60</v>
      </c>
      <c r="U37" s="20">
        <v>1.2</v>
      </c>
      <c r="V37" s="20">
        <v>1.4</v>
      </c>
      <c r="W37" s="17">
        <v>1</v>
      </c>
      <c r="X37" s="20">
        <v>36</v>
      </c>
      <c r="Y37" s="1">
        <v>0.28329799999999999</v>
      </c>
      <c r="Z37" s="1">
        <v>1.29</v>
      </c>
      <c r="AA37" s="21">
        <v>130.66200000000001</v>
      </c>
      <c r="AB37" s="21">
        <v>107.38200000000001</v>
      </c>
      <c r="AC37" s="22" t="s">
        <v>55</v>
      </c>
      <c r="AD37" s="12"/>
    </row>
    <row r="38" spans="1:42" x14ac:dyDescent="0.2">
      <c r="A38" s="12">
        <v>54</v>
      </c>
      <c r="B38" s="13" t="s">
        <v>114</v>
      </c>
      <c r="C38" s="14">
        <v>998988</v>
      </c>
      <c r="D38" s="122" t="s">
        <v>115</v>
      </c>
      <c r="E38" s="12"/>
      <c r="F38" s="12" t="s">
        <v>50</v>
      </c>
      <c r="G38" s="15">
        <v>43216</v>
      </c>
      <c r="H38" s="12" t="s">
        <v>51</v>
      </c>
      <c r="I38" s="16">
        <v>106.5</v>
      </c>
      <c r="J38" s="17">
        <v>238.5</v>
      </c>
      <c r="K38" s="17">
        <f t="shared" si="0"/>
        <v>132</v>
      </c>
      <c r="L38" s="18">
        <f t="shared" si="1"/>
        <v>1</v>
      </c>
      <c r="M38" s="18">
        <f t="shared" si="2"/>
        <v>105.26315789473684</v>
      </c>
      <c r="N38" s="18">
        <v>0.76</v>
      </c>
      <c r="O38" s="17">
        <v>22.1</v>
      </c>
      <c r="P38" s="1">
        <v>12.45</v>
      </c>
      <c r="Q38" s="1">
        <v>5.31</v>
      </c>
      <c r="R38" s="2">
        <v>22.9</v>
      </c>
      <c r="S38" s="2">
        <v>20.6</v>
      </c>
      <c r="T38" s="3">
        <v>62</v>
      </c>
      <c r="U38" s="20">
        <v>1.5</v>
      </c>
      <c r="V38" s="20">
        <v>1</v>
      </c>
      <c r="W38" s="17">
        <v>1.5</v>
      </c>
      <c r="X38" s="20">
        <v>33</v>
      </c>
      <c r="Y38" s="1">
        <v>0.24377799999999999</v>
      </c>
      <c r="Z38" s="1">
        <v>1.17</v>
      </c>
      <c r="AA38" s="21">
        <v>130.09</v>
      </c>
      <c r="AB38" s="21">
        <v>106.91200000000001</v>
      </c>
      <c r="AC38" s="22" t="s">
        <v>113</v>
      </c>
      <c r="AD38" s="12"/>
    </row>
    <row r="39" spans="1:42" x14ac:dyDescent="0.2">
      <c r="A39" s="12">
        <v>56</v>
      </c>
      <c r="B39" s="13" t="s">
        <v>117</v>
      </c>
      <c r="C39" s="14">
        <v>998985</v>
      </c>
      <c r="D39" s="122" t="s">
        <v>115</v>
      </c>
      <c r="E39" s="12"/>
      <c r="F39" s="12" t="s">
        <v>50</v>
      </c>
      <c r="G39" s="15">
        <v>43204</v>
      </c>
      <c r="H39" s="12" t="s">
        <v>52</v>
      </c>
      <c r="I39" s="16">
        <v>110</v>
      </c>
      <c r="J39" s="17">
        <v>244</v>
      </c>
      <c r="K39" s="17">
        <f t="shared" si="0"/>
        <v>134</v>
      </c>
      <c r="L39" s="18">
        <f t="shared" ref="L39:L62" si="4">K39/132</f>
        <v>1.0151515151515151</v>
      </c>
      <c r="M39" s="18">
        <f t="shared" ref="M39:M62" si="5">(L39/0.95)*100</f>
        <v>106.85805422647528</v>
      </c>
      <c r="N39" s="18">
        <v>0.75</v>
      </c>
      <c r="O39" s="17">
        <v>18.600000000000001</v>
      </c>
      <c r="P39" s="1">
        <v>9.8000000000000007</v>
      </c>
      <c r="Q39" s="1">
        <v>5.03</v>
      </c>
      <c r="R39" s="2">
        <v>20.5</v>
      </c>
      <c r="S39" s="2">
        <v>18.5</v>
      </c>
      <c r="T39" s="3">
        <v>70</v>
      </c>
      <c r="U39" s="20">
        <v>1.3</v>
      </c>
      <c r="V39" s="20">
        <v>1.2</v>
      </c>
      <c r="W39" s="17">
        <v>1</v>
      </c>
      <c r="X39" s="20">
        <v>33</v>
      </c>
      <c r="Y39" s="1">
        <v>0.29346499999999998</v>
      </c>
      <c r="Z39" s="1">
        <v>1.28</v>
      </c>
      <c r="AA39" s="21">
        <v>129.10900000000001</v>
      </c>
      <c r="AB39" s="21">
        <v>106.105</v>
      </c>
      <c r="AC39" s="22" t="s">
        <v>113</v>
      </c>
      <c r="AD39" s="12"/>
    </row>
    <row r="40" spans="1:42" s="62" customFormat="1" x14ac:dyDescent="0.2">
      <c r="A40" s="51">
        <v>50</v>
      </c>
      <c r="B40" s="52" t="s">
        <v>101</v>
      </c>
      <c r="C40" s="53">
        <v>998992</v>
      </c>
      <c r="D40" s="121" t="s">
        <v>99</v>
      </c>
      <c r="E40" s="51"/>
      <c r="F40" s="51" t="s">
        <v>50</v>
      </c>
      <c r="G40" s="54">
        <v>43164</v>
      </c>
      <c r="H40" s="51" t="s">
        <v>52</v>
      </c>
      <c r="I40" s="55">
        <v>135.5</v>
      </c>
      <c r="J40" s="56">
        <v>270</v>
      </c>
      <c r="K40" s="56">
        <f>AVERAGE(K3:K39)</f>
        <v>137.58050490883591</v>
      </c>
      <c r="L40" s="57">
        <f t="shared" si="4"/>
        <v>1.042276552339666</v>
      </c>
      <c r="M40" s="57">
        <f t="shared" si="5"/>
        <v>109.71332129891221</v>
      </c>
      <c r="N40" s="57">
        <v>0.74</v>
      </c>
      <c r="O40" s="56">
        <v>24.5</v>
      </c>
      <c r="P40" s="8">
        <v>12.09</v>
      </c>
      <c r="Q40" s="8">
        <v>5.86</v>
      </c>
      <c r="R40" s="9">
        <v>21.9</v>
      </c>
      <c r="S40" s="9">
        <v>21.7</v>
      </c>
      <c r="T40" s="10">
        <v>64</v>
      </c>
      <c r="U40" s="58">
        <v>1</v>
      </c>
      <c r="V40" s="58">
        <v>1.2</v>
      </c>
      <c r="W40" s="56">
        <v>1</v>
      </c>
      <c r="X40" s="58">
        <v>35</v>
      </c>
      <c r="Y40" s="8">
        <v>0.22966200000000001</v>
      </c>
      <c r="Z40" s="8">
        <v>1.49</v>
      </c>
      <c r="AA40" s="59">
        <v>133.4</v>
      </c>
      <c r="AB40" s="59">
        <v>109.63200000000001</v>
      </c>
      <c r="AC40" s="60" t="s">
        <v>95</v>
      </c>
      <c r="AD40" s="51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2" x14ac:dyDescent="0.2">
      <c r="A41" s="12">
        <v>58</v>
      </c>
      <c r="B41" s="13" t="s">
        <v>119</v>
      </c>
      <c r="C41" s="14">
        <v>999009</v>
      </c>
      <c r="D41" s="122" t="s">
        <v>115</v>
      </c>
      <c r="E41" s="12"/>
      <c r="F41" s="12" t="s">
        <v>50</v>
      </c>
      <c r="G41" s="15">
        <v>43204</v>
      </c>
      <c r="H41" s="12" t="s">
        <v>51</v>
      </c>
      <c r="I41" s="16">
        <v>90</v>
      </c>
      <c r="J41" s="17">
        <v>224</v>
      </c>
      <c r="K41" s="17">
        <f t="shared" ref="K41:K63" si="6">J41-I41</f>
        <v>134</v>
      </c>
      <c r="L41" s="18">
        <f t="shared" si="4"/>
        <v>1.0151515151515151</v>
      </c>
      <c r="M41" s="18">
        <f t="shared" si="5"/>
        <v>106.85805422647528</v>
      </c>
      <c r="N41" s="18">
        <v>0.69</v>
      </c>
      <c r="O41" s="17">
        <v>21</v>
      </c>
      <c r="P41" s="1">
        <v>12.3</v>
      </c>
      <c r="Q41" s="1">
        <v>5.59</v>
      </c>
      <c r="R41" s="2">
        <v>22.6</v>
      </c>
      <c r="S41" s="2">
        <v>24.8</v>
      </c>
      <c r="T41" s="3">
        <v>62</v>
      </c>
      <c r="U41" s="20">
        <v>1</v>
      </c>
      <c r="V41" s="20">
        <v>1.4</v>
      </c>
      <c r="W41" s="17">
        <v>1</v>
      </c>
      <c r="X41" s="20">
        <v>32.5</v>
      </c>
      <c r="Y41" s="1">
        <v>0.24867700000000001</v>
      </c>
      <c r="Z41" s="1">
        <v>1.19</v>
      </c>
      <c r="AA41" s="21">
        <v>126.809</v>
      </c>
      <c r="AB41" s="21">
        <v>104.215</v>
      </c>
      <c r="AC41" s="22" t="s">
        <v>120</v>
      </c>
      <c r="AD41" s="12"/>
    </row>
    <row r="42" spans="1:42" x14ac:dyDescent="0.2">
      <c r="A42" s="12">
        <v>98</v>
      </c>
      <c r="B42" s="13" t="s">
        <v>163</v>
      </c>
      <c r="C42" s="13" t="s">
        <v>164</v>
      </c>
      <c r="D42" s="122" t="s">
        <v>165</v>
      </c>
      <c r="E42" s="12"/>
      <c r="F42" s="12" t="s">
        <v>50</v>
      </c>
      <c r="G42" s="15">
        <v>43201</v>
      </c>
      <c r="H42" s="12" t="s">
        <v>52</v>
      </c>
      <c r="I42" s="16">
        <v>100.5</v>
      </c>
      <c r="J42" s="17">
        <v>260</v>
      </c>
      <c r="K42" s="17">
        <f t="shared" si="6"/>
        <v>159.5</v>
      </c>
      <c r="L42" s="18">
        <f t="shared" si="4"/>
        <v>1.2083333333333333</v>
      </c>
      <c r="M42" s="18">
        <f t="shared" si="5"/>
        <v>127.19298245614034</v>
      </c>
      <c r="N42" s="18">
        <v>0.79</v>
      </c>
      <c r="O42" s="17">
        <v>18.600000000000001</v>
      </c>
      <c r="P42" s="1">
        <v>10.25</v>
      </c>
      <c r="Q42" s="19">
        <v>5.31</v>
      </c>
      <c r="R42" s="2">
        <v>23.1</v>
      </c>
      <c r="S42" s="2">
        <v>26.1</v>
      </c>
      <c r="T42" s="3">
        <v>62</v>
      </c>
      <c r="U42" s="20">
        <v>2.6</v>
      </c>
      <c r="V42" s="20">
        <v>1.4</v>
      </c>
      <c r="W42" s="17">
        <v>1</v>
      </c>
      <c r="X42" s="20">
        <v>35</v>
      </c>
      <c r="Y42" s="1">
        <v>0.26472299999999999</v>
      </c>
      <c r="Z42" s="1">
        <v>1.28</v>
      </c>
      <c r="AA42" s="21">
        <v>126.44</v>
      </c>
      <c r="AB42" s="21">
        <v>103.91200000000001</v>
      </c>
      <c r="AC42" s="22" t="s">
        <v>159</v>
      </c>
      <c r="AD42" s="12"/>
    </row>
    <row r="43" spans="1:42" x14ac:dyDescent="0.2">
      <c r="A43" s="12">
        <v>72</v>
      </c>
      <c r="B43" s="13" t="s">
        <v>137</v>
      </c>
      <c r="C43" s="14">
        <v>999039</v>
      </c>
      <c r="D43" s="122" t="s">
        <v>132</v>
      </c>
      <c r="E43" s="12"/>
      <c r="F43" s="12" t="s">
        <v>50</v>
      </c>
      <c r="G43" s="15">
        <v>43150</v>
      </c>
      <c r="H43" s="12" t="s">
        <v>51</v>
      </c>
      <c r="I43" s="16">
        <v>108</v>
      </c>
      <c r="J43" s="17">
        <v>232</v>
      </c>
      <c r="K43" s="17">
        <f t="shared" si="6"/>
        <v>124</v>
      </c>
      <c r="L43" s="18">
        <f t="shared" si="4"/>
        <v>0.93939393939393945</v>
      </c>
      <c r="M43" s="18">
        <f t="shared" si="5"/>
        <v>98.883572567783105</v>
      </c>
      <c r="N43" s="18">
        <v>0.61</v>
      </c>
      <c r="O43" s="17">
        <v>22.1</v>
      </c>
      <c r="P43" s="1">
        <v>12.62</v>
      </c>
      <c r="Q43" s="19">
        <v>4.87</v>
      </c>
      <c r="R43" s="2">
        <v>22.4</v>
      </c>
      <c r="S43" s="2">
        <v>21.6</v>
      </c>
      <c r="T43" s="3">
        <v>62</v>
      </c>
      <c r="U43" s="20">
        <v>1.5</v>
      </c>
      <c r="V43" s="20">
        <v>1.6</v>
      </c>
      <c r="W43" s="17">
        <v>2</v>
      </c>
      <c r="X43" s="20">
        <v>33.5</v>
      </c>
      <c r="Y43" s="1">
        <v>0.24574499999999999</v>
      </c>
      <c r="Z43" s="1">
        <v>1.41</v>
      </c>
      <c r="AA43" s="21">
        <v>125.624</v>
      </c>
      <c r="AB43" s="21">
        <v>103.241</v>
      </c>
      <c r="AC43" s="22" t="s">
        <v>130</v>
      </c>
      <c r="AD43" s="12"/>
    </row>
    <row r="44" spans="1:42" x14ac:dyDescent="0.2">
      <c r="A44" s="12">
        <v>65</v>
      </c>
      <c r="B44" s="13" t="s">
        <v>127</v>
      </c>
      <c r="C44" s="14">
        <v>999013</v>
      </c>
      <c r="D44" s="122" t="s">
        <v>110</v>
      </c>
      <c r="E44" s="12"/>
      <c r="F44" s="12" t="s">
        <v>50</v>
      </c>
      <c r="G44" s="15">
        <v>43139</v>
      </c>
      <c r="H44" s="12" t="s">
        <v>52</v>
      </c>
      <c r="I44" s="16">
        <v>144</v>
      </c>
      <c r="J44" s="17">
        <v>258</v>
      </c>
      <c r="K44" s="17">
        <f t="shared" si="6"/>
        <v>114</v>
      </c>
      <c r="L44" s="18">
        <f t="shared" si="4"/>
        <v>0.86363636363636365</v>
      </c>
      <c r="M44" s="18">
        <f t="shared" si="5"/>
        <v>90.909090909090921</v>
      </c>
      <c r="N44" s="18">
        <v>0.66</v>
      </c>
      <c r="O44" s="17">
        <v>20.5</v>
      </c>
      <c r="P44" s="1">
        <v>12.71</v>
      </c>
      <c r="Q44" s="19">
        <v>6.08</v>
      </c>
      <c r="R44" s="2">
        <v>23.1</v>
      </c>
      <c r="S44" s="2">
        <v>19.100000000000001</v>
      </c>
      <c r="T44" s="3">
        <v>62</v>
      </c>
      <c r="U44" s="20">
        <v>0.9</v>
      </c>
      <c r="V44" s="20">
        <v>1</v>
      </c>
      <c r="W44" s="17">
        <v>1</v>
      </c>
      <c r="X44" s="20">
        <v>36</v>
      </c>
      <c r="Y44" s="1">
        <v>0.238925</v>
      </c>
      <c r="Z44" s="1">
        <v>1.5</v>
      </c>
      <c r="AA44" s="21">
        <v>124.988</v>
      </c>
      <c r="AB44" s="21">
        <v>102.71899999999999</v>
      </c>
      <c r="AC44" s="22" t="s">
        <v>126</v>
      </c>
      <c r="AD44" s="12"/>
    </row>
    <row r="45" spans="1:42" x14ac:dyDescent="0.2">
      <c r="A45" s="12">
        <v>53</v>
      </c>
      <c r="B45" s="13" t="s">
        <v>111</v>
      </c>
      <c r="C45" s="14">
        <v>998982</v>
      </c>
      <c r="D45" s="122" t="s">
        <v>112</v>
      </c>
      <c r="E45" s="12"/>
      <c r="F45" s="12" t="s">
        <v>50</v>
      </c>
      <c r="G45" s="15">
        <v>43201</v>
      </c>
      <c r="H45" s="12" t="s">
        <v>51</v>
      </c>
      <c r="I45" s="16">
        <v>83</v>
      </c>
      <c r="J45" s="17">
        <v>215.5</v>
      </c>
      <c r="K45" s="17">
        <f t="shared" si="6"/>
        <v>132.5</v>
      </c>
      <c r="L45" s="18">
        <f t="shared" si="4"/>
        <v>1.0037878787878789</v>
      </c>
      <c r="M45" s="18">
        <f t="shared" si="5"/>
        <v>105.66188197767146</v>
      </c>
      <c r="N45" s="18">
        <v>0.66</v>
      </c>
      <c r="O45" s="17">
        <v>21.6</v>
      </c>
      <c r="P45" s="1">
        <v>11.33</v>
      </c>
      <c r="Q45" s="1">
        <v>5.5</v>
      </c>
      <c r="R45" s="2">
        <v>22.9</v>
      </c>
      <c r="S45" s="2">
        <v>22.3</v>
      </c>
      <c r="T45" s="3">
        <v>62</v>
      </c>
      <c r="U45" s="20">
        <v>1.6</v>
      </c>
      <c r="V45" s="20">
        <v>1.2</v>
      </c>
      <c r="W45" s="17">
        <v>1</v>
      </c>
      <c r="X45" s="20">
        <v>32.5</v>
      </c>
      <c r="Y45" s="1">
        <v>0.25841500000000001</v>
      </c>
      <c r="Z45" s="1">
        <v>1.49</v>
      </c>
      <c r="AA45" s="21">
        <v>124.467</v>
      </c>
      <c r="AB45" s="21">
        <v>102.291</v>
      </c>
      <c r="AC45" s="22" t="s">
        <v>113</v>
      </c>
      <c r="AD45" s="12"/>
    </row>
    <row r="46" spans="1:42" x14ac:dyDescent="0.2">
      <c r="A46" s="12">
        <v>106</v>
      </c>
      <c r="B46" s="13" t="s">
        <v>104</v>
      </c>
      <c r="C46" s="14">
        <v>998995</v>
      </c>
      <c r="D46" s="122" t="s">
        <v>94</v>
      </c>
      <c r="E46" s="12" t="s">
        <v>48</v>
      </c>
      <c r="F46" s="12" t="s">
        <v>50</v>
      </c>
      <c r="G46" s="15">
        <v>43149</v>
      </c>
      <c r="H46" s="12" t="s">
        <v>53</v>
      </c>
      <c r="I46" s="16">
        <v>136</v>
      </c>
      <c r="J46" s="17">
        <v>263.5</v>
      </c>
      <c r="K46" s="17">
        <f t="shared" si="6"/>
        <v>127.5</v>
      </c>
      <c r="L46" s="18">
        <f t="shared" si="4"/>
        <v>0.96590909090909094</v>
      </c>
      <c r="M46" s="18">
        <f t="shared" si="5"/>
        <v>101.67464114832536</v>
      </c>
      <c r="N46" s="18">
        <v>0.69</v>
      </c>
      <c r="O46" s="17">
        <v>22.1</v>
      </c>
      <c r="P46" s="1">
        <v>11.66</v>
      </c>
      <c r="Q46" s="1">
        <v>5.83</v>
      </c>
      <c r="R46" s="2">
        <v>24.5</v>
      </c>
      <c r="S46" s="2">
        <v>19.899999999999999</v>
      </c>
      <c r="T46" s="3">
        <v>60</v>
      </c>
      <c r="U46" s="20">
        <v>1</v>
      </c>
      <c r="V46" s="20">
        <v>1.3</v>
      </c>
      <c r="W46" s="17">
        <v>1</v>
      </c>
      <c r="X46" s="20">
        <v>38.5</v>
      </c>
      <c r="Y46" s="1">
        <v>0.27362700000000001</v>
      </c>
      <c r="Z46" s="1">
        <v>1.59</v>
      </c>
      <c r="AA46" s="21">
        <v>123.22499999999999</v>
      </c>
      <c r="AB46" s="21">
        <v>101.26900000000001</v>
      </c>
      <c r="AC46" s="22" t="s">
        <v>95</v>
      </c>
      <c r="AD46" s="12"/>
    </row>
    <row r="47" spans="1:42" x14ac:dyDescent="0.2">
      <c r="A47" s="12">
        <v>34</v>
      </c>
      <c r="B47" s="13" t="s">
        <v>77</v>
      </c>
      <c r="C47" s="14"/>
      <c r="D47" s="122" t="s">
        <v>72</v>
      </c>
      <c r="E47" s="12" t="s">
        <v>48</v>
      </c>
      <c r="F47" s="12" t="s">
        <v>49</v>
      </c>
      <c r="G47" s="15">
        <v>43199</v>
      </c>
      <c r="H47" s="12" t="s">
        <v>53</v>
      </c>
      <c r="I47" s="16">
        <v>120</v>
      </c>
      <c r="J47" s="17">
        <v>268</v>
      </c>
      <c r="K47" s="17">
        <f t="shared" si="6"/>
        <v>148</v>
      </c>
      <c r="L47" s="18">
        <f t="shared" si="4"/>
        <v>1.1212121212121211</v>
      </c>
      <c r="M47" s="18">
        <f t="shared" si="5"/>
        <v>118.02232854864434</v>
      </c>
      <c r="N47" s="18">
        <v>0.81</v>
      </c>
      <c r="O47" s="17">
        <v>23.2</v>
      </c>
      <c r="P47" s="1">
        <v>10.58</v>
      </c>
      <c r="Q47" s="1">
        <v>5.03</v>
      </c>
      <c r="R47" s="2">
        <v>25.8</v>
      </c>
      <c r="S47" s="2">
        <v>22.5</v>
      </c>
      <c r="T47" s="3">
        <v>58</v>
      </c>
      <c r="U47" s="20">
        <v>1</v>
      </c>
      <c r="V47" s="20">
        <v>1.3</v>
      </c>
      <c r="W47" s="17">
        <v>1</v>
      </c>
      <c r="X47" s="20">
        <v>36</v>
      </c>
      <c r="Y47" s="1">
        <v>0.230404</v>
      </c>
      <c r="Z47" s="1">
        <v>1.22</v>
      </c>
      <c r="AA47" s="21">
        <v>123.083</v>
      </c>
      <c r="AB47" s="21">
        <v>101.15300000000001</v>
      </c>
      <c r="AC47" s="22" t="s">
        <v>70</v>
      </c>
      <c r="AD47" s="12"/>
    </row>
    <row r="48" spans="1:42" x14ac:dyDescent="0.2">
      <c r="A48" s="12">
        <v>48</v>
      </c>
      <c r="B48" s="13" t="s">
        <v>98</v>
      </c>
      <c r="C48" s="14">
        <v>998993</v>
      </c>
      <c r="D48" s="122" t="s">
        <v>99</v>
      </c>
      <c r="E48" s="12" t="s">
        <v>48</v>
      </c>
      <c r="F48" s="12" t="s">
        <v>50</v>
      </c>
      <c r="G48" s="15">
        <v>43158</v>
      </c>
      <c r="H48" s="12" t="s">
        <v>52</v>
      </c>
      <c r="I48" s="16">
        <v>162.5</v>
      </c>
      <c r="J48" s="17">
        <v>289.5</v>
      </c>
      <c r="K48" s="17">
        <f t="shared" si="6"/>
        <v>127</v>
      </c>
      <c r="L48" s="18">
        <f t="shared" si="4"/>
        <v>0.96212121212121215</v>
      </c>
      <c r="M48" s="18">
        <f t="shared" si="5"/>
        <v>101.27591706539076</v>
      </c>
      <c r="N48" s="18">
        <v>0.78</v>
      </c>
      <c r="O48" s="17">
        <v>21.6</v>
      </c>
      <c r="P48" s="1">
        <v>11.39</v>
      </c>
      <c r="Q48" s="1">
        <v>6.14</v>
      </c>
      <c r="R48" s="2">
        <v>24</v>
      </c>
      <c r="S48" s="2">
        <v>19.2</v>
      </c>
      <c r="T48" s="3">
        <v>60</v>
      </c>
      <c r="U48" s="20">
        <v>1</v>
      </c>
      <c r="V48" s="20">
        <v>1.2</v>
      </c>
      <c r="W48" s="17">
        <v>1</v>
      </c>
      <c r="X48" s="20">
        <v>40</v>
      </c>
      <c r="Y48" s="1">
        <v>0.30710599999999999</v>
      </c>
      <c r="Z48" s="1">
        <v>1.32</v>
      </c>
      <c r="AA48" s="21">
        <v>122.78700000000001</v>
      </c>
      <c r="AB48" s="21">
        <v>100.91</v>
      </c>
      <c r="AC48" s="22" t="s">
        <v>95</v>
      </c>
      <c r="AD48" s="12"/>
    </row>
    <row r="49" spans="1:30" x14ac:dyDescent="0.2">
      <c r="A49" s="12">
        <v>97</v>
      </c>
      <c r="B49" s="13" t="s">
        <v>160</v>
      </c>
      <c r="C49" s="13" t="s">
        <v>161</v>
      </c>
      <c r="D49" s="122" t="s">
        <v>162</v>
      </c>
      <c r="E49" s="12" t="s">
        <v>48</v>
      </c>
      <c r="F49" s="12" t="s">
        <v>49</v>
      </c>
      <c r="G49" s="15">
        <v>43208</v>
      </c>
      <c r="H49" s="12" t="s">
        <v>53</v>
      </c>
      <c r="I49" s="16">
        <v>126.5</v>
      </c>
      <c r="J49" s="17">
        <v>255</v>
      </c>
      <c r="K49" s="17">
        <f t="shared" si="6"/>
        <v>128.5</v>
      </c>
      <c r="L49" s="18">
        <f t="shared" si="4"/>
        <v>0.97348484848484851</v>
      </c>
      <c r="M49" s="18">
        <f t="shared" si="5"/>
        <v>102.47208931419458</v>
      </c>
      <c r="N49" s="18">
        <v>0.79</v>
      </c>
      <c r="O49" s="17">
        <v>23.2</v>
      </c>
      <c r="P49" s="1">
        <v>12.09</v>
      </c>
      <c r="Q49" s="19">
        <v>5.31</v>
      </c>
      <c r="R49" s="2">
        <v>25.6</v>
      </c>
      <c r="S49" s="2">
        <v>21.6</v>
      </c>
      <c r="T49" s="3">
        <v>58</v>
      </c>
      <c r="U49" s="20">
        <v>2.2000000000000002</v>
      </c>
      <c r="V49" s="20">
        <v>2.2999999999999998</v>
      </c>
      <c r="W49" s="17">
        <v>1</v>
      </c>
      <c r="X49" s="20">
        <v>37</v>
      </c>
      <c r="Y49" s="1">
        <v>0.27802399999999999</v>
      </c>
      <c r="Z49" s="1">
        <v>1.52</v>
      </c>
      <c r="AA49" s="21">
        <v>122.509</v>
      </c>
      <c r="AB49" s="21">
        <v>100.681</v>
      </c>
      <c r="AC49" s="22" t="s">
        <v>159</v>
      </c>
      <c r="AD49" s="12"/>
    </row>
    <row r="50" spans="1:30" x14ac:dyDescent="0.2">
      <c r="A50" s="12">
        <v>60</v>
      </c>
      <c r="B50" s="13" t="s">
        <v>122</v>
      </c>
      <c r="C50" s="14">
        <v>999007</v>
      </c>
      <c r="D50" s="122" t="s">
        <v>110</v>
      </c>
      <c r="E50" s="12" t="s">
        <v>48</v>
      </c>
      <c r="F50" s="12" t="s">
        <v>50</v>
      </c>
      <c r="G50" s="15">
        <v>43206</v>
      </c>
      <c r="H50" s="12" t="s">
        <v>123</v>
      </c>
      <c r="I50" s="16">
        <v>106.5</v>
      </c>
      <c r="J50" s="17">
        <v>248</v>
      </c>
      <c r="K50" s="17">
        <f t="shared" si="6"/>
        <v>141.5</v>
      </c>
      <c r="L50" s="18">
        <f t="shared" si="4"/>
        <v>1.071969696969697</v>
      </c>
      <c r="M50" s="18">
        <f t="shared" si="5"/>
        <v>112.83891547049443</v>
      </c>
      <c r="N50" s="18">
        <v>0.77</v>
      </c>
      <c r="O50" s="17">
        <v>22.1</v>
      </c>
      <c r="P50" s="1">
        <v>11.17</v>
      </c>
      <c r="Q50" s="1">
        <v>5.25</v>
      </c>
      <c r="R50" s="2">
        <v>25.2</v>
      </c>
      <c r="S50" s="2">
        <v>23.8</v>
      </c>
      <c r="T50" s="3">
        <v>58</v>
      </c>
      <c r="U50" s="20">
        <v>1</v>
      </c>
      <c r="V50" s="20">
        <v>1.4</v>
      </c>
      <c r="W50" s="17">
        <v>1</v>
      </c>
      <c r="X50" s="20">
        <v>34</v>
      </c>
      <c r="Y50" s="1">
        <v>0.21962799999999999</v>
      </c>
      <c r="Z50" s="1">
        <v>1.43</v>
      </c>
      <c r="AA50" s="21">
        <v>121.748</v>
      </c>
      <c r="AB50" s="21">
        <v>100.056</v>
      </c>
      <c r="AC50" s="22" t="s">
        <v>120</v>
      </c>
      <c r="AD50" s="12"/>
    </row>
    <row r="51" spans="1:30" x14ac:dyDescent="0.2">
      <c r="A51" s="12">
        <v>67</v>
      </c>
      <c r="B51" s="13" t="s">
        <v>131</v>
      </c>
      <c r="C51" s="14">
        <v>999034</v>
      </c>
      <c r="D51" s="122" t="s">
        <v>132</v>
      </c>
      <c r="E51" s="12" t="s">
        <v>48</v>
      </c>
      <c r="F51" s="12" t="s">
        <v>50</v>
      </c>
      <c r="G51" s="15">
        <v>43152</v>
      </c>
      <c r="H51" s="12" t="s">
        <v>52</v>
      </c>
      <c r="I51" s="55">
        <v>106.5</v>
      </c>
      <c r="J51" s="17">
        <v>223</v>
      </c>
      <c r="K51" s="17">
        <f t="shared" si="6"/>
        <v>116.5</v>
      </c>
      <c r="L51" s="18">
        <f t="shared" si="4"/>
        <v>0.88257575757575757</v>
      </c>
      <c r="M51" s="18">
        <f t="shared" si="5"/>
        <v>92.902711323763953</v>
      </c>
      <c r="N51" s="18">
        <v>0.59</v>
      </c>
      <c r="O51" s="17">
        <v>22.9</v>
      </c>
      <c r="P51" s="1">
        <v>12.96</v>
      </c>
      <c r="Q51" s="19">
        <v>5.75</v>
      </c>
      <c r="R51" s="2">
        <v>25.3</v>
      </c>
      <c r="S51" s="2">
        <v>21.5</v>
      </c>
      <c r="T51" s="3">
        <v>58</v>
      </c>
      <c r="U51" s="20">
        <v>1</v>
      </c>
      <c r="V51" s="20">
        <v>1.3</v>
      </c>
      <c r="W51" s="17">
        <v>1</v>
      </c>
      <c r="X51" s="20">
        <v>35</v>
      </c>
      <c r="Y51" s="1">
        <v>0.282607</v>
      </c>
      <c r="Z51" s="1">
        <v>1.58</v>
      </c>
      <c r="AA51" s="21">
        <v>121.425</v>
      </c>
      <c r="AB51" s="21">
        <v>99.79</v>
      </c>
      <c r="AC51" s="22" t="s">
        <v>130</v>
      </c>
      <c r="AD51" s="12"/>
    </row>
    <row r="52" spans="1:30" x14ac:dyDescent="0.2">
      <c r="A52" s="12">
        <v>45</v>
      </c>
      <c r="B52" s="13" t="s">
        <v>93</v>
      </c>
      <c r="C52" s="14">
        <v>998991</v>
      </c>
      <c r="D52" s="122" t="s">
        <v>94</v>
      </c>
      <c r="E52" s="12"/>
      <c r="F52" s="12" t="s">
        <v>50</v>
      </c>
      <c r="G52" s="15">
        <v>43167</v>
      </c>
      <c r="H52" s="13" t="s">
        <v>53</v>
      </c>
      <c r="I52" s="55">
        <v>137</v>
      </c>
      <c r="J52" s="17">
        <v>250.5</v>
      </c>
      <c r="K52" s="17">
        <f t="shared" si="6"/>
        <v>113.5</v>
      </c>
      <c r="L52" s="18">
        <f t="shared" si="4"/>
        <v>0.85984848484848486</v>
      </c>
      <c r="M52" s="18">
        <f t="shared" si="5"/>
        <v>90.510366826156314</v>
      </c>
      <c r="N52" s="18">
        <v>0.69</v>
      </c>
      <c r="O52" s="17">
        <v>22.4</v>
      </c>
      <c r="P52" s="1">
        <v>12.01</v>
      </c>
      <c r="Q52" s="1">
        <v>5.25</v>
      </c>
      <c r="R52" s="2">
        <v>23.4</v>
      </c>
      <c r="S52" s="2">
        <v>18.5</v>
      </c>
      <c r="T52" s="3">
        <v>62</v>
      </c>
      <c r="U52" s="20">
        <v>1</v>
      </c>
      <c r="V52" s="20">
        <v>1.3</v>
      </c>
      <c r="W52" s="17">
        <v>2.5</v>
      </c>
      <c r="X52" s="20">
        <v>32</v>
      </c>
      <c r="Y52" s="1">
        <v>0.27315499999999998</v>
      </c>
      <c r="Z52" s="1">
        <v>1.45</v>
      </c>
      <c r="AA52" s="21">
        <v>120.81100000000001</v>
      </c>
      <c r="AB52" s="21">
        <v>99.286000000000001</v>
      </c>
      <c r="AC52" s="22" t="s">
        <v>95</v>
      </c>
      <c r="AD52" s="12"/>
    </row>
    <row r="53" spans="1:30" x14ac:dyDescent="0.2">
      <c r="A53" s="12">
        <v>85</v>
      </c>
      <c r="B53" s="13" t="s">
        <v>153</v>
      </c>
      <c r="C53" s="14">
        <v>998874</v>
      </c>
      <c r="D53" s="122" t="s">
        <v>152</v>
      </c>
      <c r="E53" s="12"/>
      <c r="F53" s="12" t="s">
        <v>50</v>
      </c>
      <c r="G53" s="15">
        <v>43146</v>
      </c>
      <c r="H53" s="12" t="s">
        <v>52</v>
      </c>
      <c r="I53" s="55">
        <v>109.5</v>
      </c>
      <c r="J53" s="17">
        <v>237</v>
      </c>
      <c r="K53" s="17">
        <f t="shared" si="6"/>
        <v>127.5</v>
      </c>
      <c r="L53" s="18">
        <f t="shared" si="4"/>
        <v>0.96590909090909094</v>
      </c>
      <c r="M53" s="18">
        <f t="shared" si="5"/>
        <v>101.67464114832536</v>
      </c>
      <c r="N53" s="18">
        <v>0.62</v>
      </c>
      <c r="O53" s="17">
        <v>21.6</v>
      </c>
      <c r="P53" s="1">
        <v>10.52</v>
      </c>
      <c r="Q53" s="19">
        <v>5.03</v>
      </c>
      <c r="R53" s="2">
        <v>21.5</v>
      </c>
      <c r="S53" s="2">
        <v>22.9</v>
      </c>
      <c r="T53" s="3">
        <v>64</v>
      </c>
      <c r="U53" s="20">
        <v>0.9</v>
      </c>
      <c r="V53" s="20">
        <v>1.2</v>
      </c>
      <c r="W53" s="17">
        <v>1</v>
      </c>
      <c r="X53" s="20">
        <v>35</v>
      </c>
      <c r="Y53" s="1">
        <v>0.28926600000000002</v>
      </c>
      <c r="Z53" s="1">
        <v>1.54</v>
      </c>
      <c r="AA53" s="21">
        <v>120.52500000000001</v>
      </c>
      <c r="AB53" s="21">
        <v>99.05</v>
      </c>
      <c r="AC53" s="22" t="s">
        <v>148</v>
      </c>
      <c r="AD53" s="12"/>
    </row>
    <row r="54" spans="1:30" x14ac:dyDescent="0.2">
      <c r="A54" s="12">
        <v>13</v>
      </c>
      <c r="B54" s="13" t="s">
        <v>61</v>
      </c>
      <c r="C54" s="14">
        <v>998850</v>
      </c>
      <c r="D54" s="122" t="s">
        <v>60</v>
      </c>
      <c r="E54" s="12"/>
      <c r="F54" s="12" t="s">
        <v>50</v>
      </c>
      <c r="G54" s="15">
        <v>43122</v>
      </c>
      <c r="H54" s="12" t="s">
        <v>52</v>
      </c>
      <c r="I54" s="55">
        <v>133</v>
      </c>
      <c r="J54" s="17">
        <v>269</v>
      </c>
      <c r="K54" s="17">
        <f t="shared" si="6"/>
        <v>136</v>
      </c>
      <c r="L54" s="18">
        <f t="shared" si="4"/>
        <v>1.0303030303030303</v>
      </c>
      <c r="M54" s="18">
        <f t="shared" si="5"/>
        <v>108.45295055821371</v>
      </c>
      <c r="N54" s="18">
        <v>0.66</v>
      </c>
      <c r="O54" s="17">
        <v>20.5</v>
      </c>
      <c r="P54" s="1">
        <v>9.73</v>
      </c>
      <c r="Q54" s="1">
        <v>5.92</v>
      </c>
      <c r="R54" s="2">
        <v>22.6</v>
      </c>
      <c r="S54" s="2">
        <v>22.7</v>
      </c>
      <c r="T54" s="3">
        <v>62</v>
      </c>
      <c r="U54" s="20">
        <v>1.4</v>
      </c>
      <c r="V54" s="20">
        <v>1</v>
      </c>
      <c r="W54" s="17">
        <v>1</v>
      </c>
      <c r="X54" s="20">
        <v>32</v>
      </c>
      <c r="Y54" s="1">
        <v>0.21945000000000001</v>
      </c>
      <c r="Z54" s="1">
        <v>1.56</v>
      </c>
      <c r="AA54" s="21">
        <v>120.068</v>
      </c>
      <c r="AB54" s="21">
        <v>98.674999999999997</v>
      </c>
      <c r="AC54" s="22" t="s">
        <v>55</v>
      </c>
      <c r="AD54" s="12"/>
    </row>
    <row r="55" spans="1:30" x14ac:dyDescent="0.2">
      <c r="A55" s="12">
        <v>37</v>
      </c>
      <c r="B55" s="13" t="s">
        <v>82</v>
      </c>
      <c r="C55" s="14"/>
      <c r="D55" s="122" t="s">
        <v>79</v>
      </c>
      <c r="E55" s="12" t="s">
        <v>48</v>
      </c>
      <c r="F55" s="12" t="s">
        <v>50</v>
      </c>
      <c r="G55" s="15">
        <v>43258</v>
      </c>
      <c r="H55" s="12" t="s">
        <v>51</v>
      </c>
      <c r="I55" s="55">
        <v>94.5</v>
      </c>
      <c r="J55" s="17">
        <v>224.5</v>
      </c>
      <c r="K55" s="17">
        <f t="shared" si="6"/>
        <v>130</v>
      </c>
      <c r="L55" s="18">
        <f t="shared" si="4"/>
        <v>0.98484848484848486</v>
      </c>
      <c r="M55" s="18">
        <f t="shared" si="5"/>
        <v>103.66826156299842</v>
      </c>
      <c r="N55" s="18">
        <v>0.83</v>
      </c>
      <c r="O55" s="17">
        <v>17.600000000000001</v>
      </c>
      <c r="P55" s="1">
        <v>9.81</v>
      </c>
      <c r="Q55" s="1">
        <v>5.53</v>
      </c>
      <c r="R55" s="2">
        <v>21.9</v>
      </c>
      <c r="S55" s="2">
        <v>23.3</v>
      </c>
      <c r="T55" s="3">
        <v>62</v>
      </c>
      <c r="U55" s="20">
        <v>0.9</v>
      </c>
      <c r="V55" s="20">
        <v>1.3</v>
      </c>
      <c r="W55" s="17">
        <v>1</v>
      </c>
      <c r="X55" s="20">
        <v>32.5</v>
      </c>
      <c r="Y55" s="1">
        <v>0.26561099999999999</v>
      </c>
      <c r="Z55" s="1">
        <v>1.38</v>
      </c>
      <c r="AA55" s="21">
        <v>119.001</v>
      </c>
      <c r="AB55" s="21">
        <v>97.798000000000002</v>
      </c>
      <c r="AC55" s="22" t="s">
        <v>80</v>
      </c>
      <c r="AD55" s="12"/>
    </row>
    <row r="56" spans="1:30" x14ac:dyDescent="0.2">
      <c r="A56" s="12">
        <v>70</v>
      </c>
      <c r="B56" s="13" t="s">
        <v>135</v>
      </c>
      <c r="C56" s="14">
        <v>999037</v>
      </c>
      <c r="D56" s="122" t="s">
        <v>132</v>
      </c>
      <c r="E56" s="12" t="s">
        <v>48</v>
      </c>
      <c r="F56" s="12" t="s">
        <v>50</v>
      </c>
      <c r="G56" s="15">
        <v>43152</v>
      </c>
      <c r="H56" s="12" t="s">
        <v>52</v>
      </c>
      <c r="I56" s="16">
        <v>129</v>
      </c>
      <c r="J56" s="17">
        <v>256</v>
      </c>
      <c r="K56" s="17">
        <f t="shared" si="6"/>
        <v>127</v>
      </c>
      <c r="L56" s="18">
        <f t="shared" si="4"/>
        <v>0.96212121212121215</v>
      </c>
      <c r="M56" s="18">
        <f t="shared" si="5"/>
        <v>101.27591706539076</v>
      </c>
      <c r="N56" s="18">
        <v>0.68</v>
      </c>
      <c r="O56" s="17">
        <v>23.4</v>
      </c>
      <c r="P56" s="1">
        <v>12.21</v>
      </c>
      <c r="Q56" s="19">
        <v>5.23</v>
      </c>
      <c r="R56" s="2">
        <v>24.4</v>
      </c>
      <c r="S56" s="2">
        <v>24.1</v>
      </c>
      <c r="T56" s="3">
        <v>60</v>
      </c>
      <c r="U56" s="20">
        <v>1</v>
      </c>
      <c r="V56" s="20">
        <v>1.7</v>
      </c>
      <c r="W56" s="17">
        <v>1</v>
      </c>
      <c r="X56" s="20">
        <v>35</v>
      </c>
      <c r="Y56" s="1">
        <v>0.30278500000000003</v>
      </c>
      <c r="Z56" s="1">
        <v>1.27</v>
      </c>
      <c r="AA56" s="21">
        <v>118.857</v>
      </c>
      <c r="AB56" s="21">
        <v>97.68</v>
      </c>
      <c r="AC56" s="22" t="s">
        <v>130</v>
      </c>
      <c r="AD56" s="12"/>
    </row>
    <row r="57" spans="1:30" x14ac:dyDescent="0.2">
      <c r="A57" s="12">
        <v>99</v>
      </c>
      <c r="B57" s="13" t="s">
        <v>166</v>
      </c>
      <c r="C57" s="13" t="s">
        <v>167</v>
      </c>
      <c r="D57" s="122" t="s">
        <v>168</v>
      </c>
      <c r="E57" s="12" t="s">
        <v>48</v>
      </c>
      <c r="F57" s="12" t="s">
        <v>50</v>
      </c>
      <c r="G57" s="15">
        <v>43201</v>
      </c>
      <c r="H57" s="12" t="s">
        <v>54</v>
      </c>
      <c r="I57" s="16">
        <v>113.5</v>
      </c>
      <c r="J57" s="17">
        <v>229</v>
      </c>
      <c r="K57" s="17">
        <f t="shared" si="6"/>
        <v>115.5</v>
      </c>
      <c r="L57" s="18">
        <f t="shared" si="4"/>
        <v>0.875</v>
      </c>
      <c r="M57" s="18">
        <f t="shared" si="5"/>
        <v>92.10526315789474</v>
      </c>
      <c r="N57" s="18">
        <v>0.7</v>
      </c>
      <c r="O57" s="17">
        <v>19.7</v>
      </c>
      <c r="P57" s="1">
        <v>10.58</v>
      </c>
      <c r="Q57" s="19">
        <v>5.31</v>
      </c>
      <c r="R57" s="2">
        <v>21.7</v>
      </c>
      <c r="S57" s="2">
        <v>21</v>
      </c>
      <c r="T57" s="3">
        <v>64</v>
      </c>
      <c r="U57" s="20">
        <v>3.3</v>
      </c>
      <c r="V57" s="20">
        <v>1</v>
      </c>
      <c r="W57" s="17">
        <v>1.5</v>
      </c>
      <c r="X57" s="20">
        <v>35</v>
      </c>
      <c r="Y57" s="1">
        <v>0.302734</v>
      </c>
      <c r="Z57" s="1">
        <v>1.31</v>
      </c>
      <c r="AA57" s="21">
        <v>118.21</v>
      </c>
      <c r="AB57" s="21">
        <v>97.147999999999996</v>
      </c>
      <c r="AC57" s="22" t="s">
        <v>159</v>
      </c>
      <c r="AD57" s="12"/>
    </row>
    <row r="58" spans="1:30" x14ac:dyDescent="0.2">
      <c r="A58" s="12">
        <v>57</v>
      </c>
      <c r="B58" s="13" t="s">
        <v>118</v>
      </c>
      <c r="C58" s="14">
        <v>998989</v>
      </c>
      <c r="D58" s="122" t="s">
        <v>110</v>
      </c>
      <c r="E58" s="12"/>
      <c r="F58" s="12" t="s">
        <v>50</v>
      </c>
      <c r="G58" s="15">
        <v>43217</v>
      </c>
      <c r="H58" s="12" t="s">
        <v>52</v>
      </c>
      <c r="I58" s="16">
        <v>88.5</v>
      </c>
      <c r="J58" s="17">
        <v>211</v>
      </c>
      <c r="K58" s="17">
        <f t="shared" si="6"/>
        <v>122.5</v>
      </c>
      <c r="L58" s="18">
        <f t="shared" si="4"/>
        <v>0.92803030303030298</v>
      </c>
      <c r="M58" s="18">
        <f t="shared" si="5"/>
        <v>97.687400318979272</v>
      </c>
      <c r="N58" s="18">
        <v>0.68</v>
      </c>
      <c r="O58" s="17">
        <v>17.600000000000001</v>
      </c>
      <c r="P58" s="1">
        <v>9.4</v>
      </c>
      <c r="Q58" s="1">
        <v>5.81</v>
      </c>
      <c r="R58" s="2">
        <v>20.9</v>
      </c>
      <c r="S58" s="2">
        <v>22.7</v>
      </c>
      <c r="T58" s="3">
        <v>64</v>
      </c>
      <c r="U58" s="20">
        <v>1</v>
      </c>
      <c r="V58" s="20">
        <v>1</v>
      </c>
      <c r="W58" s="17">
        <v>2</v>
      </c>
      <c r="X58" s="20">
        <v>31</v>
      </c>
      <c r="Y58" s="1">
        <v>0.21945000000000001</v>
      </c>
      <c r="Z58" s="1">
        <v>1.4</v>
      </c>
      <c r="AA58" s="21">
        <v>117.712</v>
      </c>
      <c r="AB58" s="21">
        <v>96.739000000000004</v>
      </c>
      <c r="AC58" s="22" t="s">
        <v>113</v>
      </c>
      <c r="AD58" s="12"/>
    </row>
    <row r="59" spans="1:30" x14ac:dyDescent="0.2">
      <c r="A59" s="12">
        <v>29</v>
      </c>
      <c r="B59" s="13" t="s">
        <v>71</v>
      </c>
      <c r="C59" s="14">
        <v>998971</v>
      </c>
      <c r="D59" s="122" t="s">
        <v>72</v>
      </c>
      <c r="E59" s="12" t="s">
        <v>48</v>
      </c>
      <c r="F59" s="12" t="s">
        <v>49</v>
      </c>
      <c r="G59" s="15">
        <v>43195</v>
      </c>
      <c r="H59" s="12" t="s">
        <v>54</v>
      </c>
      <c r="I59" s="16">
        <v>125</v>
      </c>
      <c r="J59" s="17">
        <v>272</v>
      </c>
      <c r="K59" s="17">
        <f t="shared" si="6"/>
        <v>147</v>
      </c>
      <c r="L59" s="18">
        <f t="shared" si="4"/>
        <v>1.1136363636363635</v>
      </c>
      <c r="M59" s="18">
        <f t="shared" si="5"/>
        <v>117.22488038277513</v>
      </c>
      <c r="N59" s="18">
        <v>0.81</v>
      </c>
      <c r="O59" s="17">
        <v>20</v>
      </c>
      <c r="P59" s="1">
        <v>9.5</v>
      </c>
      <c r="Q59" s="1">
        <v>4.87</v>
      </c>
      <c r="R59" s="2">
        <v>25.5</v>
      </c>
      <c r="S59" s="2">
        <v>22.5</v>
      </c>
      <c r="T59" s="3">
        <v>58</v>
      </c>
      <c r="U59" s="20">
        <v>1.5</v>
      </c>
      <c r="V59" s="20">
        <v>1.4</v>
      </c>
      <c r="W59" s="17">
        <v>1</v>
      </c>
      <c r="X59" s="20">
        <v>34</v>
      </c>
      <c r="Y59" s="1">
        <v>0.26025900000000002</v>
      </c>
      <c r="Z59" s="1">
        <v>1.18</v>
      </c>
      <c r="AA59" s="21">
        <v>117.66800000000001</v>
      </c>
      <c r="AB59" s="21">
        <v>96.703000000000003</v>
      </c>
      <c r="AC59" s="22" t="s">
        <v>70</v>
      </c>
      <c r="AD59" s="12"/>
    </row>
    <row r="60" spans="1:30" x14ac:dyDescent="0.2">
      <c r="A60" s="12">
        <v>102</v>
      </c>
      <c r="B60" s="13" t="s">
        <v>174</v>
      </c>
      <c r="C60" s="13" t="s">
        <v>175</v>
      </c>
      <c r="D60" s="122">
        <v>1375</v>
      </c>
      <c r="E60" s="12" t="s">
        <v>48</v>
      </c>
      <c r="F60" s="12" t="s">
        <v>50</v>
      </c>
      <c r="G60" s="15">
        <v>43044</v>
      </c>
      <c r="H60" s="12" t="s">
        <v>52</v>
      </c>
      <c r="I60" s="16">
        <v>177</v>
      </c>
      <c r="J60" s="17">
        <v>300.5</v>
      </c>
      <c r="K60" s="17">
        <f t="shared" si="6"/>
        <v>123.5</v>
      </c>
      <c r="L60" s="18">
        <f t="shared" si="4"/>
        <v>0.93560606060606055</v>
      </c>
      <c r="M60" s="18">
        <f t="shared" si="5"/>
        <v>98.484848484848484</v>
      </c>
      <c r="N60" s="18">
        <v>0.62</v>
      </c>
      <c r="O60" s="17">
        <v>28.8</v>
      </c>
      <c r="P60" s="1">
        <v>11.23</v>
      </c>
      <c r="Q60" s="1">
        <v>4.7</v>
      </c>
      <c r="R60" s="4">
        <v>24</v>
      </c>
      <c r="S60" s="4">
        <v>19</v>
      </c>
      <c r="T60" s="5">
        <v>60</v>
      </c>
      <c r="U60" s="20">
        <v>1</v>
      </c>
      <c r="V60" s="20">
        <v>1.3</v>
      </c>
      <c r="W60" s="17">
        <v>1</v>
      </c>
      <c r="X60" s="20">
        <v>37</v>
      </c>
      <c r="Y60" s="1">
        <v>0.25417699999999999</v>
      </c>
      <c r="Z60" s="1">
        <v>1.23</v>
      </c>
      <c r="AA60" s="21">
        <v>117.60599999999999</v>
      </c>
      <c r="AB60" s="21">
        <v>96.652000000000001</v>
      </c>
      <c r="AC60" s="22" t="s">
        <v>176</v>
      </c>
      <c r="AD60" s="12"/>
    </row>
    <row r="61" spans="1:30" x14ac:dyDescent="0.2">
      <c r="A61" s="12">
        <v>15</v>
      </c>
      <c r="B61" s="13" t="s">
        <v>63</v>
      </c>
      <c r="C61" s="14">
        <v>998849</v>
      </c>
      <c r="D61" s="122" t="s">
        <v>64</v>
      </c>
      <c r="E61" s="12"/>
      <c r="F61" s="12" t="s">
        <v>50</v>
      </c>
      <c r="G61" s="15">
        <v>43120</v>
      </c>
      <c r="H61" s="12" t="s">
        <v>54</v>
      </c>
      <c r="I61" s="16">
        <v>161</v>
      </c>
      <c r="J61" s="17">
        <v>285</v>
      </c>
      <c r="K61" s="17">
        <f t="shared" si="6"/>
        <v>124</v>
      </c>
      <c r="L61" s="18">
        <f t="shared" si="4"/>
        <v>0.93939393939393945</v>
      </c>
      <c r="M61" s="18">
        <f t="shared" si="5"/>
        <v>98.883572567783105</v>
      </c>
      <c r="N61" s="18">
        <v>0.7</v>
      </c>
      <c r="O61" s="17">
        <v>22.4</v>
      </c>
      <c r="P61" s="1">
        <v>10.24</v>
      </c>
      <c r="Q61" s="1">
        <v>5.42</v>
      </c>
      <c r="R61" s="2">
        <v>23.1</v>
      </c>
      <c r="S61" s="2">
        <v>20.5</v>
      </c>
      <c r="T61" s="3">
        <v>62</v>
      </c>
      <c r="U61" s="20">
        <v>1</v>
      </c>
      <c r="V61" s="20">
        <v>1.3</v>
      </c>
      <c r="W61" s="17">
        <v>1.5</v>
      </c>
      <c r="X61" s="20">
        <v>37.5</v>
      </c>
      <c r="Y61" s="1">
        <v>0.29963600000000001</v>
      </c>
      <c r="Z61" s="1">
        <v>1.55</v>
      </c>
      <c r="AA61" s="21">
        <v>117.584</v>
      </c>
      <c r="AB61" s="21">
        <v>96.632999999999996</v>
      </c>
      <c r="AC61" s="22" t="s">
        <v>55</v>
      </c>
      <c r="AD61" s="12"/>
    </row>
    <row r="62" spans="1:30" x14ac:dyDescent="0.2">
      <c r="A62" s="12">
        <v>38</v>
      </c>
      <c r="B62" s="13" t="s">
        <v>83</v>
      </c>
      <c r="C62" s="14"/>
      <c r="D62" s="122" t="s">
        <v>84</v>
      </c>
      <c r="E62" s="12" t="s">
        <v>48</v>
      </c>
      <c r="F62" s="12" t="s">
        <v>50</v>
      </c>
      <c r="G62" s="15">
        <v>43238</v>
      </c>
      <c r="H62" s="12" t="s">
        <v>52</v>
      </c>
      <c r="I62" s="16">
        <v>106.5</v>
      </c>
      <c r="J62" s="17">
        <v>218.5</v>
      </c>
      <c r="K62" s="17">
        <f t="shared" si="6"/>
        <v>112</v>
      </c>
      <c r="L62" s="18">
        <f t="shared" si="4"/>
        <v>0.84848484848484851</v>
      </c>
      <c r="M62" s="18">
        <f t="shared" si="5"/>
        <v>89.314194577352481</v>
      </c>
      <c r="N62" s="18">
        <v>0.75</v>
      </c>
      <c r="O62" s="17">
        <v>19.2</v>
      </c>
      <c r="P62" s="1">
        <v>10.95</v>
      </c>
      <c r="Q62" s="1">
        <v>5.95</v>
      </c>
      <c r="R62" s="2">
        <v>22.6</v>
      </c>
      <c r="S62" s="2">
        <v>20.100000000000001</v>
      </c>
      <c r="T62" s="3">
        <v>62</v>
      </c>
      <c r="U62" s="20">
        <v>1</v>
      </c>
      <c r="V62" s="20">
        <v>1</v>
      </c>
      <c r="W62" s="17">
        <v>1</v>
      </c>
      <c r="X62" s="20">
        <v>31</v>
      </c>
      <c r="Y62" s="1">
        <v>0.19023300000000001</v>
      </c>
      <c r="Z62" s="1">
        <v>1.66</v>
      </c>
      <c r="AA62" s="21">
        <v>117.289</v>
      </c>
      <c r="AB62" s="21">
        <v>96.391000000000005</v>
      </c>
      <c r="AC62" s="22" t="s">
        <v>80</v>
      </c>
      <c r="AD62" s="12"/>
    </row>
    <row r="63" spans="1:30" x14ac:dyDescent="0.2">
      <c r="A63" s="12">
        <v>73</v>
      </c>
      <c r="B63" s="13" t="s">
        <v>138</v>
      </c>
      <c r="C63" s="14">
        <v>999040</v>
      </c>
      <c r="D63" s="122" t="s">
        <v>132</v>
      </c>
      <c r="E63" s="12"/>
      <c r="F63" s="12" t="s">
        <v>50</v>
      </c>
      <c r="G63" s="15">
        <v>43159</v>
      </c>
      <c r="H63" s="12" t="s">
        <v>52</v>
      </c>
      <c r="I63" s="16">
        <v>100.5</v>
      </c>
      <c r="J63" s="17">
        <v>214</v>
      </c>
      <c r="K63" s="17">
        <f t="shared" si="6"/>
        <v>113.5</v>
      </c>
      <c r="L63" s="18">
        <f t="shared" ref="L63:L86" si="7">K63/132</f>
        <v>0.85984848484848486</v>
      </c>
      <c r="M63" s="18">
        <f t="shared" ref="M63:M86" si="8">(L63/0.95)*100</f>
        <v>90.510366826156314</v>
      </c>
      <c r="N63" s="18">
        <v>0.57999999999999996</v>
      </c>
      <c r="O63" s="17">
        <v>17.3</v>
      </c>
      <c r="P63" s="1">
        <v>10.14</v>
      </c>
      <c r="Q63" s="19">
        <v>5.31</v>
      </c>
      <c r="R63" s="2">
        <v>21.8</v>
      </c>
      <c r="S63" s="2">
        <v>20.3</v>
      </c>
      <c r="T63" s="3">
        <v>64</v>
      </c>
      <c r="U63" s="20">
        <v>2.1</v>
      </c>
      <c r="V63" s="20">
        <v>1.2</v>
      </c>
      <c r="W63" s="17">
        <v>1</v>
      </c>
      <c r="X63" s="20">
        <v>34.5</v>
      </c>
      <c r="Y63" s="1">
        <v>0.292352</v>
      </c>
      <c r="Z63" s="1">
        <v>1.41</v>
      </c>
      <c r="AA63" s="21">
        <v>116.121</v>
      </c>
      <c r="AB63" s="21">
        <v>95.430999999999997</v>
      </c>
      <c r="AC63" s="22" t="s">
        <v>130</v>
      </c>
      <c r="AD63" s="12"/>
    </row>
    <row r="64" spans="1:30" x14ac:dyDescent="0.2">
      <c r="A64" s="12">
        <v>82</v>
      </c>
      <c r="B64" s="13" t="s">
        <v>146</v>
      </c>
      <c r="C64" s="14">
        <v>998871</v>
      </c>
      <c r="D64" s="122" t="s">
        <v>147</v>
      </c>
      <c r="E64" s="12" t="s">
        <v>48</v>
      </c>
      <c r="F64" s="12" t="s">
        <v>50</v>
      </c>
      <c r="G64" s="15">
        <v>43131</v>
      </c>
      <c r="H64" s="12" t="s">
        <v>52</v>
      </c>
      <c r="I64" s="16">
        <v>150</v>
      </c>
      <c r="J64" s="17">
        <v>271.5</v>
      </c>
      <c r="K64" s="17">
        <f t="shared" ref="K64:K87" si="9">J64-I64</f>
        <v>121.5</v>
      </c>
      <c r="L64" s="18">
        <f t="shared" si="7"/>
        <v>0.92045454545454541</v>
      </c>
      <c r="M64" s="18">
        <f t="shared" si="8"/>
        <v>96.889952153110045</v>
      </c>
      <c r="N64" s="18">
        <v>0.68</v>
      </c>
      <c r="O64" s="17">
        <v>23.4</v>
      </c>
      <c r="P64" s="1">
        <v>11.49</v>
      </c>
      <c r="Q64" s="19">
        <v>4.76</v>
      </c>
      <c r="R64" s="2">
        <v>24.4</v>
      </c>
      <c r="S64" s="2">
        <v>21.8</v>
      </c>
      <c r="T64" s="3">
        <v>60</v>
      </c>
      <c r="U64" s="20">
        <v>1</v>
      </c>
      <c r="V64" s="20">
        <v>1.3</v>
      </c>
      <c r="W64" s="17">
        <v>1</v>
      </c>
      <c r="X64" s="20">
        <v>39</v>
      </c>
      <c r="Y64" s="1">
        <v>0.25619399999999998</v>
      </c>
      <c r="Z64" s="1">
        <v>1.1200000000000001</v>
      </c>
      <c r="AA64" s="21">
        <v>114.477</v>
      </c>
      <c r="AB64" s="21">
        <v>94.081000000000003</v>
      </c>
      <c r="AC64" s="22" t="s">
        <v>148</v>
      </c>
      <c r="AD64" s="12"/>
    </row>
    <row r="65" spans="1:30" x14ac:dyDescent="0.2">
      <c r="A65" s="12">
        <v>64</v>
      </c>
      <c r="B65" s="13" t="s">
        <v>125</v>
      </c>
      <c r="C65" s="14">
        <v>999010</v>
      </c>
      <c r="D65" s="122" t="s">
        <v>110</v>
      </c>
      <c r="E65" s="12" t="s">
        <v>48</v>
      </c>
      <c r="F65" s="12" t="s">
        <v>50</v>
      </c>
      <c r="G65" s="15">
        <v>43139</v>
      </c>
      <c r="H65" s="12" t="s">
        <v>52</v>
      </c>
      <c r="I65" s="16">
        <v>121</v>
      </c>
      <c r="J65" s="17">
        <v>241.5</v>
      </c>
      <c r="K65" s="17">
        <f t="shared" si="9"/>
        <v>120.5</v>
      </c>
      <c r="L65" s="18">
        <f t="shared" si="7"/>
        <v>0.91287878787878785</v>
      </c>
      <c r="M65" s="18">
        <f t="shared" si="8"/>
        <v>96.092503987240832</v>
      </c>
      <c r="N65" s="18">
        <v>0.62</v>
      </c>
      <c r="O65" s="17">
        <v>24.5</v>
      </c>
      <c r="P65" s="1">
        <v>11.63</v>
      </c>
      <c r="Q65" s="1">
        <v>5.42</v>
      </c>
      <c r="R65" s="2">
        <v>24.5</v>
      </c>
      <c r="S65" s="2">
        <v>24.5</v>
      </c>
      <c r="T65" s="3">
        <v>60</v>
      </c>
      <c r="U65" s="20">
        <v>1</v>
      </c>
      <c r="V65" s="20">
        <v>1.3</v>
      </c>
      <c r="W65" s="18">
        <v>1.25</v>
      </c>
      <c r="X65" s="20">
        <v>35</v>
      </c>
      <c r="Y65" s="1">
        <v>0.24865100000000001</v>
      </c>
      <c r="Z65" s="1">
        <v>1.59</v>
      </c>
      <c r="AA65" s="21">
        <v>113.843</v>
      </c>
      <c r="AB65" s="21">
        <v>93.558999999999997</v>
      </c>
      <c r="AC65" s="22" t="s">
        <v>126</v>
      </c>
      <c r="AD65" s="12"/>
    </row>
    <row r="66" spans="1:30" x14ac:dyDescent="0.2">
      <c r="A66" s="12">
        <v>84</v>
      </c>
      <c r="B66" s="13" t="s">
        <v>151</v>
      </c>
      <c r="C66" s="14">
        <v>998873</v>
      </c>
      <c r="D66" s="122" t="s">
        <v>152</v>
      </c>
      <c r="E66" s="12" t="s">
        <v>48</v>
      </c>
      <c r="F66" s="12" t="s">
        <v>50</v>
      </c>
      <c r="G66" s="15">
        <v>43139</v>
      </c>
      <c r="H66" s="12" t="s">
        <v>52</v>
      </c>
      <c r="I66" s="16">
        <v>142.5</v>
      </c>
      <c r="J66" s="17">
        <v>248</v>
      </c>
      <c r="K66" s="17">
        <f t="shared" si="9"/>
        <v>105.5</v>
      </c>
      <c r="L66" s="18">
        <f t="shared" si="7"/>
        <v>0.7992424242424242</v>
      </c>
      <c r="M66" s="18">
        <f t="shared" si="8"/>
        <v>84.130781499202556</v>
      </c>
      <c r="N66" s="18">
        <v>0.64</v>
      </c>
      <c r="O66" s="17">
        <v>24.2</v>
      </c>
      <c r="P66" s="1">
        <v>12.22</v>
      </c>
      <c r="Q66" s="19">
        <v>5.17</v>
      </c>
      <c r="R66" s="2">
        <v>25.2</v>
      </c>
      <c r="S66" s="2">
        <v>20.3</v>
      </c>
      <c r="T66" s="3">
        <v>58</v>
      </c>
      <c r="U66" s="20">
        <v>1</v>
      </c>
      <c r="V66" s="20">
        <v>1.2</v>
      </c>
      <c r="W66" s="17">
        <v>1</v>
      </c>
      <c r="X66" s="20">
        <v>34</v>
      </c>
      <c r="Y66" s="1">
        <v>0.19531000000000001</v>
      </c>
      <c r="Z66" s="1">
        <v>1.54</v>
      </c>
      <c r="AA66" s="21">
        <v>113.645</v>
      </c>
      <c r="AB66" s="21">
        <v>93.396000000000001</v>
      </c>
      <c r="AC66" s="22" t="s">
        <v>148</v>
      </c>
      <c r="AD66" s="12"/>
    </row>
    <row r="67" spans="1:30" x14ac:dyDescent="0.2">
      <c r="A67" s="12">
        <v>55</v>
      </c>
      <c r="B67" s="13" t="s">
        <v>116</v>
      </c>
      <c r="C67" s="14">
        <v>998984</v>
      </c>
      <c r="D67" s="122" t="s">
        <v>110</v>
      </c>
      <c r="E67" s="12"/>
      <c r="F67" s="12" t="s">
        <v>50</v>
      </c>
      <c r="G67" s="15">
        <v>43203</v>
      </c>
      <c r="H67" s="12" t="s">
        <v>52</v>
      </c>
      <c r="I67" s="16">
        <v>100.5</v>
      </c>
      <c r="J67" s="17">
        <v>225.5</v>
      </c>
      <c r="K67" s="17">
        <f t="shared" si="9"/>
        <v>125</v>
      </c>
      <c r="L67" s="18">
        <f t="shared" si="7"/>
        <v>0.94696969696969702</v>
      </c>
      <c r="M67" s="18">
        <f t="shared" si="8"/>
        <v>99.681020733652332</v>
      </c>
      <c r="N67" s="18">
        <v>0.69</v>
      </c>
      <c r="O67" s="17">
        <v>19.7</v>
      </c>
      <c r="P67" s="1">
        <v>9.56</v>
      </c>
      <c r="Q67" s="1">
        <v>4.87</v>
      </c>
      <c r="R67" s="2">
        <v>22.8</v>
      </c>
      <c r="S67" s="2">
        <v>20.8</v>
      </c>
      <c r="T67" s="3">
        <v>62</v>
      </c>
      <c r="U67" s="20">
        <v>1</v>
      </c>
      <c r="V67" s="20">
        <v>1.3</v>
      </c>
      <c r="W67" s="17">
        <v>2.5</v>
      </c>
      <c r="X67" s="20">
        <v>31.5</v>
      </c>
      <c r="Y67" s="1">
        <v>0.244891</v>
      </c>
      <c r="Z67" s="1">
        <v>1.19</v>
      </c>
      <c r="AA67" s="21">
        <v>113.63800000000001</v>
      </c>
      <c r="AB67" s="21">
        <v>93.391000000000005</v>
      </c>
      <c r="AC67" s="22" t="s">
        <v>113</v>
      </c>
      <c r="AD67" s="12"/>
    </row>
    <row r="68" spans="1:30" x14ac:dyDescent="0.2">
      <c r="A68" s="12">
        <v>40</v>
      </c>
      <c r="B68" s="13" t="s">
        <v>86</v>
      </c>
      <c r="C68" s="14"/>
      <c r="D68" s="122" t="s">
        <v>84</v>
      </c>
      <c r="E68" s="12" t="s">
        <v>48</v>
      </c>
      <c r="F68" s="12" t="s">
        <v>50</v>
      </c>
      <c r="G68" s="15">
        <v>43252</v>
      </c>
      <c r="H68" s="12" t="s">
        <v>51</v>
      </c>
      <c r="I68" s="16">
        <v>102.5</v>
      </c>
      <c r="J68" s="17">
        <v>207</v>
      </c>
      <c r="K68" s="17">
        <f t="shared" si="9"/>
        <v>104.5</v>
      </c>
      <c r="L68" s="18">
        <f t="shared" si="7"/>
        <v>0.79166666666666663</v>
      </c>
      <c r="M68" s="18">
        <f t="shared" si="8"/>
        <v>83.333333333333343</v>
      </c>
      <c r="N68" s="18">
        <v>0.75</v>
      </c>
      <c r="O68" s="17">
        <v>16.3</v>
      </c>
      <c r="P68" s="1">
        <v>9.31</v>
      </c>
      <c r="Q68" s="1">
        <v>5.81</v>
      </c>
      <c r="R68" s="2">
        <v>20.6</v>
      </c>
      <c r="S68" s="2">
        <v>20.9</v>
      </c>
      <c r="T68" s="3">
        <v>64</v>
      </c>
      <c r="U68" s="20">
        <v>2</v>
      </c>
      <c r="V68" s="20">
        <v>1.2</v>
      </c>
      <c r="W68" s="17">
        <v>1</v>
      </c>
      <c r="X68" s="20">
        <v>31</v>
      </c>
      <c r="Y68" s="1">
        <v>0.204841</v>
      </c>
      <c r="Z68" s="1">
        <v>1.25</v>
      </c>
      <c r="AA68" s="21">
        <v>112.32</v>
      </c>
      <c r="AB68" s="21">
        <v>92.308000000000007</v>
      </c>
      <c r="AC68" s="22" t="s">
        <v>80</v>
      </c>
      <c r="AD68" s="12"/>
    </row>
    <row r="69" spans="1:30" x14ac:dyDescent="0.2">
      <c r="A69" s="12">
        <v>111</v>
      </c>
      <c r="B69" s="13" t="s">
        <v>185</v>
      </c>
      <c r="C69" s="13" t="s">
        <v>186</v>
      </c>
      <c r="D69" s="122" t="s">
        <v>183</v>
      </c>
      <c r="E69" s="12"/>
      <c r="F69" s="12" t="s">
        <v>49</v>
      </c>
      <c r="G69" s="15">
        <v>43203</v>
      </c>
      <c r="H69" s="12" t="s">
        <v>51</v>
      </c>
      <c r="I69" s="16">
        <v>109</v>
      </c>
      <c r="J69" s="17">
        <v>220</v>
      </c>
      <c r="K69" s="17">
        <f t="shared" si="9"/>
        <v>111</v>
      </c>
      <c r="L69" s="18">
        <f t="shared" si="7"/>
        <v>0.84090909090909094</v>
      </c>
      <c r="M69" s="18">
        <f t="shared" si="8"/>
        <v>88.516746411483254</v>
      </c>
      <c r="N69" s="18">
        <v>0.67</v>
      </c>
      <c r="O69" s="17">
        <v>18.399999999999999</v>
      </c>
      <c r="P69" s="1">
        <v>9.4</v>
      </c>
      <c r="Q69" s="19">
        <v>5.03</v>
      </c>
      <c r="R69" s="4">
        <v>21.8</v>
      </c>
      <c r="S69" s="4">
        <v>19.600000000000001</v>
      </c>
      <c r="T69" s="5">
        <v>62</v>
      </c>
      <c r="U69" s="20">
        <v>2.1</v>
      </c>
      <c r="V69" s="20">
        <v>1.4</v>
      </c>
      <c r="W69" s="17">
        <v>1</v>
      </c>
      <c r="X69" s="20">
        <v>33</v>
      </c>
      <c r="Y69" s="1">
        <v>0.32276899999999997</v>
      </c>
      <c r="Z69" s="1">
        <v>1.3</v>
      </c>
      <c r="AA69" s="21">
        <v>111.77500000000001</v>
      </c>
      <c r="AB69" s="21">
        <v>91.858999999999995</v>
      </c>
      <c r="AC69" s="22" t="s">
        <v>184</v>
      </c>
      <c r="AD69" s="12"/>
    </row>
    <row r="70" spans="1:30" x14ac:dyDescent="0.2">
      <c r="A70" s="12">
        <v>59</v>
      </c>
      <c r="B70" s="13" t="s">
        <v>121</v>
      </c>
      <c r="C70" s="14">
        <v>999006</v>
      </c>
      <c r="D70" s="122" t="s">
        <v>110</v>
      </c>
      <c r="E70" s="12"/>
      <c r="F70" s="12" t="s">
        <v>50</v>
      </c>
      <c r="G70" s="15">
        <v>43216</v>
      </c>
      <c r="H70" s="12" t="s">
        <v>51</v>
      </c>
      <c r="I70" s="16">
        <v>84.5</v>
      </c>
      <c r="J70" s="17">
        <v>188</v>
      </c>
      <c r="K70" s="17">
        <f t="shared" si="9"/>
        <v>103.5</v>
      </c>
      <c r="L70" s="18">
        <f t="shared" si="7"/>
        <v>0.78409090909090906</v>
      </c>
      <c r="M70" s="18">
        <f t="shared" si="8"/>
        <v>82.535885167464116</v>
      </c>
      <c r="N70" s="18">
        <v>0.6</v>
      </c>
      <c r="O70" s="17">
        <v>22.4</v>
      </c>
      <c r="P70" s="1">
        <v>11.15</v>
      </c>
      <c r="Q70" s="1">
        <v>5.03</v>
      </c>
      <c r="R70" s="2">
        <v>22.2</v>
      </c>
      <c r="S70" s="2">
        <v>21.8</v>
      </c>
      <c r="T70" s="3">
        <v>62</v>
      </c>
      <c r="U70" s="20">
        <v>1</v>
      </c>
      <c r="V70" s="20">
        <v>1</v>
      </c>
      <c r="W70" s="17">
        <v>2.5</v>
      </c>
      <c r="X70" s="20">
        <v>33</v>
      </c>
      <c r="Y70" s="1">
        <v>0.254</v>
      </c>
      <c r="Z70" s="1">
        <v>1.28</v>
      </c>
      <c r="AA70" s="21">
        <v>111.41500000000001</v>
      </c>
      <c r="AB70" s="21">
        <v>91.563999999999993</v>
      </c>
      <c r="AC70" s="22" t="s">
        <v>120</v>
      </c>
      <c r="AD70" s="12"/>
    </row>
    <row r="71" spans="1:30" x14ac:dyDescent="0.2">
      <c r="A71" s="12">
        <v>31</v>
      </c>
      <c r="B71" s="13" t="s">
        <v>74</v>
      </c>
      <c r="C71" s="14">
        <v>998970</v>
      </c>
      <c r="D71" s="122" t="s">
        <v>72</v>
      </c>
      <c r="E71" s="12" t="s">
        <v>48</v>
      </c>
      <c r="F71" s="12" t="s">
        <v>50</v>
      </c>
      <c r="G71" s="15">
        <v>43195</v>
      </c>
      <c r="H71" s="12" t="s">
        <v>54</v>
      </c>
      <c r="I71" s="16">
        <v>116</v>
      </c>
      <c r="J71" s="17">
        <v>245</v>
      </c>
      <c r="K71" s="17">
        <f t="shared" si="9"/>
        <v>129</v>
      </c>
      <c r="L71" s="18">
        <f t="shared" si="7"/>
        <v>0.97727272727272729</v>
      </c>
      <c r="M71" s="18">
        <f t="shared" si="8"/>
        <v>102.8708133971292</v>
      </c>
      <c r="N71" s="18">
        <v>0.73</v>
      </c>
      <c r="O71" s="17">
        <v>25.3</v>
      </c>
      <c r="P71" s="1">
        <v>10.32</v>
      </c>
      <c r="Q71" s="1">
        <v>5.09</v>
      </c>
      <c r="R71" s="2">
        <v>25.5</v>
      </c>
      <c r="S71" s="2">
        <v>24.5</v>
      </c>
      <c r="T71" s="3">
        <v>58</v>
      </c>
      <c r="U71" s="20">
        <v>1.4</v>
      </c>
      <c r="V71" s="20">
        <v>1.2</v>
      </c>
      <c r="W71" s="17">
        <v>1</v>
      </c>
      <c r="X71" s="20">
        <v>38</v>
      </c>
      <c r="Y71" s="1">
        <v>0.22267200000000001</v>
      </c>
      <c r="Z71" s="1">
        <v>1.0900000000000001</v>
      </c>
      <c r="AA71" s="21">
        <v>111.146</v>
      </c>
      <c r="AB71" s="21">
        <v>91.343000000000004</v>
      </c>
      <c r="AC71" s="22" t="s">
        <v>70</v>
      </c>
      <c r="AD71" s="12"/>
    </row>
    <row r="72" spans="1:30" x14ac:dyDescent="0.2">
      <c r="A72" s="12">
        <v>14</v>
      </c>
      <c r="B72" s="13" t="s">
        <v>62</v>
      </c>
      <c r="C72" s="14">
        <v>998851</v>
      </c>
      <c r="D72" s="122" t="s">
        <v>60</v>
      </c>
      <c r="E72" s="12" t="s">
        <v>48</v>
      </c>
      <c r="F72" s="12" t="s">
        <v>50</v>
      </c>
      <c r="G72" s="15">
        <v>43123</v>
      </c>
      <c r="H72" s="12" t="s">
        <v>52</v>
      </c>
      <c r="I72" s="16">
        <v>149</v>
      </c>
      <c r="J72" s="17">
        <v>260.5</v>
      </c>
      <c r="K72" s="17">
        <f t="shared" si="9"/>
        <v>111.5</v>
      </c>
      <c r="L72" s="18">
        <f t="shared" si="7"/>
        <v>0.84469696969696972</v>
      </c>
      <c r="M72" s="18">
        <f t="shared" si="8"/>
        <v>88.915470494417875</v>
      </c>
      <c r="N72" s="18">
        <v>0.64</v>
      </c>
      <c r="O72" s="17">
        <v>22.4</v>
      </c>
      <c r="P72" s="1">
        <v>10.77</v>
      </c>
      <c r="Q72" s="1">
        <v>5.25</v>
      </c>
      <c r="R72" s="2">
        <v>24.4</v>
      </c>
      <c r="S72" s="2">
        <v>21.2</v>
      </c>
      <c r="T72" s="3">
        <v>60</v>
      </c>
      <c r="U72" s="20">
        <v>1.7</v>
      </c>
      <c r="V72" s="20">
        <v>1.3</v>
      </c>
      <c r="W72" s="17">
        <v>1.5</v>
      </c>
      <c r="X72" s="20">
        <v>38</v>
      </c>
      <c r="Y72" s="1">
        <v>0.23957800000000001</v>
      </c>
      <c r="Z72" s="1">
        <v>1.08</v>
      </c>
      <c r="AA72" s="21">
        <v>109.762</v>
      </c>
      <c r="AB72" s="21">
        <v>90.204999999999998</v>
      </c>
      <c r="AC72" s="22" t="s">
        <v>55</v>
      </c>
      <c r="AD72" s="12"/>
    </row>
    <row r="73" spans="1:30" x14ac:dyDescent="0.2">
      <c r="A73" s="12">
        <v>39</v>
      </c>
      <c r="B73" s="13" t="s">
        <v>85</v>
      </c>
      <c r="C73" s="14"/>
      <c r="D73" s="122" t="s">
        <v>79</v>
      </c>
      <c r="E73" s="12" t="s">
        <v>48</v>
      </c>
      <c r="F73" s="12" t="s">
        <v>50</v>
      </c>
      <c r="G73" s="15">
        <v>43231</v>
      </c>
      <c r="H73" s="12" t="s">
        <v>51</v>
      </c>
      <c r="I73" s="16">
        <v>113</v>
      </c>
      <c r="J73" s="17">
        <v>221</v>
      </c>
      <c r="K73" s="17">
        <f t="shared" si="9"/>
        <v>108</v>
      </c>
      <c r="L73" s="18">
        <f t="shared" si="7"/>
        <v>0.81818181818181823</v>
      </c>
      <c r="M73" s="18">
        <f t="shared" si="8"/>
        <v>86.124401913875602</v>
      </c>
      <c r="N73" s="18">
        <v>0.74</v>
      </c>
      <c r="O73" s="17">
        <v>19.2</v>
      </c>
      <c r="P73" s="1">
        <v>9.35</v>
      </c>
      <c r="Q73" s="1">
        <v>5.31</v>
      </c>
      <c r="R73" s="2">
        <v>22.4</v>
      </c>
      <c r="S73" s="2">
        <v>20.399999999999999</v>
      </c>
      <c r="T73" s="3">
        <v>62</v>
      </c>
      <c r="U73" s="20">
        <v>1</v>
      </c>
      <c r="V73" s="20">
        <v>1</v>
      </c>
      <c r="W73" s="18">
        <v>1.25</v>
      </c>
      <c r="X73" s="20">
        <v>30</v>
      </c>
      <c r="Y73" s="1">
        <v>0.23459099999999999</v>
      </c>
      <c r="Z73" s="1">
        <v>1.27</v>
      </c>
      <c r="AA73" s="21">
        <v>108.53100000000001</v>
      </c>
      <c r="AB73" s="21">
        <v>89.194000000000003</v>
      </c>
      <c r="AC73" s="22" t="s">
        <v>80</v>
      </c>
      <c r="AD73" s="12"/>
    </row>
    <row r="74" spans="1:30" x14ac:dyDescent="0.2">
      <c r="A74" s="12">
        <v>32</v>
      </c>
      <c r="B74" s="13" t="s">
        <v>75</v>
      </c>
      <c r="C74" s="14"/>
      <c r="D74" s="122" t="s">
        <v>72</v>
      </c>
      <c r="E74" s="12" t="s">
        <v>48</v>
      </c>
      <c r="F74" s="12" t="s">
        <v>50</v>
      </c>
      <c r="G74" s="15">
        <v>43197</v>
      </c>
      <c r="H74" s="12" t="s">
        <v>54</v>
      </c>
      <c r="I74" s="16">
        <v>88.5</v>
      </c>
      <c r="J74" s="17">
        <v>222.5</v>
      </c>
      <c r="K74" s="17">
        <f t="shared" si="9"/>
        <v>134</v>
      </c>
      <c r="L74" s="18">
        <f t="shared" si="7"/>
        <v>1.0151515151515151</v>
      </c>
      <c r="M74" s="18">
        <f t="shared" si="8"/>
        <v>106.85805422647528</v>
      </c>
      <c r="N74" s="18">
        <v>0.67</v>
      </c>
      <c r="O74" s="17">
        <v>19.7</v>
      </c>
      <c r="P74" s="1">
        <v>8.66</v>
      </c>
      <c r="Q74" s="1">
        <v>4.8099999999999996</v>
      </c>
      <c r="R74" s="2">
        <v>25</v>
      </c>
      <c r="S74" s="2">
        <v>22.3</v>
      </c>
      <c r="T74" s="3">
        <v>58</v>
      </c>
      <c r="U74" s="20">
        <v>3.1</v>
      </c>
      <c r="V74" s="20">
        <v>1</v>
      </c>
      <c r="W74" s="17">
        <v>1</v>
      </c>
      <c r="X74" s="20">
        <v>32</v>
      </c>
      <c r="Y74" s="1">
        <v>0.18537200000000001</v>
      </c>
      <c r="Z74" s="1">
        <v>1.43</v>
      </c>
      <c r="AA74" s="21">
        <v>108.40900000000001</v>
      </c>
      <c r="AB74" s="21">
        <v>89.093999999999994</v>
      </c>
      <c r="AC74" s="22" t="s">
        <v>70</v>
      </c>
      <c r="AD74" s="12"/>
    </row>
    <row r="75" spans="1:30" x14ac:dyDescent="0.2">
      <c r="A75" s="12">
        <v>43</v>
      </c>
      <c r="B75" s="13" t="s">
        <v>81</v>
      </c>
      <c r="C75" s="14">
        <v>998860</v>
      </c>
      <c r="D75" s="122" t="s">
        <v>88</v>
      </c>
      <c r="E75" s="12" t="s">
        <v>48</v>
      </c>
      <c r="F75" s="12" t="s">
        <v>49</v>
      </c>
      <c r="G75" s="15">
        <v>43226</v>
      </c>
      <c r="H75" s="13" t="s">
        <v>51</v>
      </c>
      <c r="I75" s="16">
        <v>118</v>
      </c>
      <c r="J75" s="17">
        <v>235.5</v>
      </c>
      <c r="K75" s="17">
        <f t="shared" si="9"/>
        <v>117.5</v>
      </c>
      <c r="L75" s="18">
        <f t="shared" si="7"/>
        <v>0.89015151515151514</v>
      </c>
      <c r="M75" s="18">
        <f t="shared" si="8"/>
        <v>93.700159489633165</v>
      </c>
      <c r="N75" s="18">
        <v>0.78</v>
      </c>
      <c r="O75" s="17">
        <v>18.399999999999999</v>
      </c>
      <c r="P75" s="1">
        <v>9.82</v>
      </c>
      <c r="Q75" s="1">
        <v>5.53</v>
      </c>
      <c r="R75" s="2">
        <v>24.1</v>
      </c>
      <c r="S75" s="2">
        <v>22.4</v>
      </c>
      <c r="T75" s="3">
        <v>60</v>
      </c>
      <c r="U75" s="20">
        <v>1.5</v>
      </c>
      <c r="V75" s="20">
        <v>1</v>
      </c>
      <c r="W75" s="17">
        <v>1</v>
      </c>
      <c r="X75" s="20">
        <v>33</v>
      </c>
      <c r="Y75" s="1">
        <v>0.204841</v>
      </c>
      <c r="Z75" s="1">
        <v>1.52</v>
      </c>
      <c r="AA75" s="21">
        <v>108.18899999999999</v>
      </c>
      <c r="AB75" s="21">
        <v>88.912999999999997</v>
      </c>
      <c r="AC75" s="22" t="s">
        <v>89</v>
      </c>
      <c r="AD75" s="12"/>
    </row>
    <row r="76" spans="1:30" x14ac:dyDescent="0.2">
      <c r="A76" s="12">
        <v>108</v>
      </c>
      <c r="B76" s="13" t="s">
        <v>91</v>
      </c>
      <c r="C76" s="14">
        <v>998862</v>
      </c>
      <c r="D76" s="122" t="s">
        <v>88</v>
      </c>
      <c r="E76" s="12"/>
      <c r="F76" s="12" t="s">
        <v>50</v>
      </c>
      <c r="G76" s="15">
        <v>43238</v>
      </c>
      <c r="H76" s="13" t="s">
        <v>92</v>
      </c>
      <c r="I76" s="16">
        <v>139.5</v>
      </c>
      <c r="J76" s="17">
        <v>249.5</v>
      </c>
      <c r="K76" s="17">
        <f t="shared" si="9"/>
        <v>110</v>
      </c>
      <c r="L76" s="18">
        <f t="shared" si="7"/>
        <v>0.83333333333333337</v>
      </c>
      <c r="M76" s="18">
        <f t="shared" si="8"/>
        <v>87.719298245614041</v>
      </c>
      <c r="N76" s="18">
        <v>0.86</v>
      </c>
      <c r="O76" s="17">
        <v>17.100000000000001</v>
      </c>
      <c r="P76" s="1">
        <v>10.220000000000001</v>
      </c>
      <c r="Q76" s="1">
        <v>5.03</v>
      </c>
      <c r="R76" s="2">
        <v>23.2</v>
      </c>
      <c r="S76" s="2">
        <v>21.5</v>
      </c>
      <c r="T76" s="3">
        <v>62</v>
      </c>
      <c r="U76" s="20">
        <v>1.9</v>
      </c>
      <c r="V76" s="20">
        <v>1.3</v>
      </c>
      <c r="W76" s="17">
        <v>1.5</v>
      </c>
      <c r="X76" s="20">
        <v>32</v>
      </c>
      <c r="Y76" s="1">
        <v>0.32861000000000001</v>
      </c>
      <c r="Z76" s="1">
        <v>1.29</v>
      </c>
      <c r="AA76" s="21">
        <v>108.03</v>
      </c>
      <c r="AB76" s="21">
        <v>88.781999999999996</v>
      </c>
      <c r="AC76" s="22" t="s">
        <v>89</v>
      </c>
      <c r="AD76" s="12"/>
    </row>
    <row r="77" spans="1:30" x14ac:dyDescent="0.2">
      <c r="A77" s="12">
        <v>51</v>
      </c>
      <c r="B77" s="13" t="s">
        <v>106</v>
      </c>
      <c r="C77" s="14">
        <v>999017</v>
      </c>
      <c r="D77" s="122" t="s">
        <v>107</v>
      </c>
      <c r="E77" s="12"/>
      <c r="F77" s="12" t="s">
        <v>50</v>
      </c>
      <c r="G77" s="15">
        <v>43218</v>
      </c>
      <c r="H77" s="12" t="s">
        <v>52</v>
      </c>
      <c r="I77" s="55">
        <v>104.5</v>
      </c>
      <c r="J77" s="17">
        <v>213</v>
      </c>
      <c r="K77" s="17">
        <f t="shared" si="9"/>
        <v>108.5</v>
      </c>
      <c r="L77" s="18">
        <f t="shared" si="7"/>
        <v>0.82196969696969702</v>
      </c>
      <c r="M77" s="18">
        <f t="shared" si="8"/>
        <v>86.523125996810208</v>
      </c>
      <c r="N77" s="18">
        <v>0.68</v>
      </c>
      <c r="O77" s="17">
        <v>20.2</v>
      </c>
      <c r="P77" s="1">
        <v>10.039999999999999</v>
      </c>
      <c r="Q77" s="1">
        <v>5.14</v>
      </c>
      <c r="R77" s="2">
        <v>22.7</v>
      </c>
      <c r="S77" s="2">
        <v>23</v>
      </c>
      <c r="T77" s="3">
        <v>62</v>
      </c>
      <c r="U77" s="20">
        <v>1.2</v>
      </c>
      <c r="V77" s="20">
        <v>1.5</v>
      </c>
      <c r="W77" s="17">
        <v>1</v>
      </c>
      <c r="X77" s="20">
        <v>28.5</v>
      </c>
      <c r="Y77" s="1">
        <v>0.243954</v>
      </c>
      <c r="Z77" s="1">
        <v>1.28</v>
      </c>
      <c r="AA77" s="21">
        <v>106.688</v>
      </c>
      <c r="AB77" s="21">
        <v>87.679000000000002</v>
      </c>
      <c r="AC77" s="22" t="s">
        <v>108</v>
      </c>
      <c r="AD77" s="12"/>
    </row>
    <row r="78" spans="1:30" x14ac:dyDescent="0.2">
      <c r="A78" s="12">
        <v>103</v>
      </c>
      <c r="B78" s="13" t="s">
        <v>177</v>
      </c>
      <c r="C78" s="13" t="s">
        <v>178</v>
      </c>
      <c r="D78" s="122" t="s">
        <v>179</v>
      </c>
      <c r="E78" s="12" t="s">
        <v>48</v>
      </c>
      <c r="F78" s="12" t="s">
        <v>49</v>
      </c>
      <c r="G78" s="15">
        <v>43021</v>
      </c>
      <c r="H78" s="12" t="s">
        <v>51</v>
      </c>
      <c r="I78" s="55">
        <v>146.5</v>
      </c>
      <c r="J78" s="17">
        <v>239</v>
      </c>
      <c r="K78" s="17">
        <f t="shared" si="9"/>
        <v>92.5</v>
      </c>
      <c r="L78" s="18">
        <f t="shared" si="7"/>
        <v>0.7007575757575758</v>
      </c>
      <c r="M78" s="18">
        <f t="shared" si="8"/>
        <v>73.763955342902719</v>
      </c>
      <c r="N78" s="18">
        <v>0.47</v>
      </c>
      <c r="O78" s="17">
        <v>25</v>
      </c>
      <c r="P78" s="1">
        <v>11.58</v>
      </c>
      <c r="Q78" s="19">
        <v>5.64</v>
      </c>
      <c r="R78" s="4">
        <v>24.1</v>
      </c>
      <c r="S78" s="4">
        <v>20.8</v>
      </c>
      <c r="T78" s="5">
        <v>60</v>
      </c>
      <c r="U78" s="20">
        <v>1.3</v>
      </c>
      <c r="V78" s="20">
        <v>1</v>
      </c>
      <c r="W78" s="17">
        <v>1</v>
      </c>
      <c r="X78" s="20">
        <v>36</v>
      </c>
      <c r="Y78" s="1">
        <v>0.230404</v>
      </c>
      <c r="Z78" s="1">
        <v>1.22</v>
      </c>
      <c r="AA78" s="21">
        <v>105.86499999999999</v>
      </c>
      <c r="AB78" s="21">
        <v>81.003</v>
      </c>
      <c r="AC78" s="22" t="s">
        <v>180</v>
      </c>
      <c r="AD78" s="12"/>
    </row>
    <row r="79" spans="1:30" x14ac:dyDescent="0.2">
      <c r="A79" s="12">
        <v>109</v>
      </c>
      <c r="B79" s="13" t="s">
        <v>181</v>
      </c>
      <c r="C79" s="13" t="s">
        <v>182</v>
      </c>
      <c r="D79" s="122" t="s">
        <v>183</v>
      </c>
      <c r="E79" s="12"/>
      <c r="F79" s="12" t="s">
        <v>49</v>
      </c>
      <c r="G79" s="15">
        <v>43200</v>
      </c>
      <c r="H79" s="12" t="s">
        <v>51</v>
      </c>
      <c r="I79" s="55">
        <v>99.5</v>
      </c>
      <c r="J79" s="17">
        <v>194</v>
      </c>
      <c r="K79" s="17">
        <f t="shared" si="9"/>
        <v>94.5</v>
      </c>
      <c r="L79" s="18">
        <f t="shared" si="7"/>
        <v>0.71590909090909094</v>
      </c>
      <c r="M79" s="18">
        <f t="shared" si="8"/>
        <v>75.358851674641159</v>
      </c>
      <c r="N79" s="18">
        <v>0.59</v>
      </c>
      <c r="O79" s="17">
        <v>15.7</v>
      </c>
      <c r="P79" s="1">
        <v>9.11</v>
      </c>
      <c r="Q79" s="19">
        <v>5.81</v>
      </c>
      <c r="R79" s="4">
        <v>21.8</v>
      </c>
      <c r="S79" s="4">
        <v>21.4</v>
      </c>
      <c r="T79" s="5">
        <v>62</v>
      </c>
      <c r="U79" s="20">
        <v>2.6</v>
      </c>
      <c r="V79" s="20">
        <v>1</v>
      </c>
      <c r="W79" s="17">
        <v>1</v>
      </c>
      <c r="X79" s="20">
        <v>31.5</v>
      </c>
      <c r="Y79" s="1">
        <v>0.170766</v>
      </c>
      <c r="Z79" s="1">
        <v>1.21</v>
      </c>
      <c r="AA79" s="21">
        <v>102.745</v>
      </c>
      <c r="AB79" s="21">
        <v>84.438000000000002</v>
      </c>
      <c r="AC79" s="22" t="s">
        <v>184</v>
      </c>
      <c r="AD79" s="12"/>
    </row>
    <row r="80" spans="1:30" x14ac:dyDescent="0.2">
      <c r="A80" s="12">
        <v>42</v>
      </c>
      <c r="B80" s="13" t="s">
        <v>57</v>
      </c>
      <c r="C80" s="14">
        <v>998861</v>
      </c>
      <c r="D80" s="122" t="s">
        <v>88</v>
      </c>
      <c r="E80" s="12" t="s">
        <v>48</v>
      </c>
      <c r="F80" s="12" t="s">
        <v>50</v>
      </c>
      <c r="G80" s="15">
        <v>43223</v>
      </c>
      <c r="H80" s="13" t="s">
        <v>52</v>
      </c>
      <c r="I80" s="55">
        <v>103</v>
      </c>
      <c r="J80" s="17">
        <v>207.5</v>
      </c>
      <c r="K80" s="17">
        <f t="shared" si="9"/>
        <v>104.5</v>
      </c>
      <c r="L80" s="18">
        <f t="shared" si="7"/>
        <v>0.79166666666666663</v>
      </c>
      <c r="M80" s="18">
        <f t="shared" si="8"/>
        <v>83.333333333333343</v>
      </c>
      <c r="N80" s="18">
        <v>0.68</v>
      </c>
      <c r="O80" s="17">
        <v>16.5</v>
      </c>
      <c r="P80" s="1">
        <v>9.69</v>
      </c>
      <c r="Q80" s="1">
        <v>4.42</v>
      </c>
      <c r="R80" s="2">
        <v>22.5</v>
      </c>
      <c r="S80" s="2">
        <v>22.3</v>
      </c>
      <c r="T80" s="3">
        <v>62</v>
      </c>
      <c r="U80" s="20">
        <v>2.2000000000000002</v>
      </c>
      <c r="V80" s="20">
        <v>1</v>
      </c>
      <c r="W80" s="17">
        <v>4</v>
      </c>
      <c r="X80" s="20">
        <v>31</v>
      </c>
      <c r="Y80" s="1">
        <v>0.200516</v>
      </c>
      <c r="Z80" s="1">
        <v>1.1200000000000001</v>
      </c>
      <c r="AA80" s="21">
        <v>102.06</v>
      </c>
      <c r="AB80" s="21">
        <v>83.876000000000005</v>
      </c>
      <c r="AC80" s="22" t="s">
        <v>89</v>
      </c>
      <c r="AD80" s="12"/>
    </row>
    <row r="81" spans="1:30" x14ac:dyDescent="0.2">
      <c r="A81" s="12">
        <v>30</v>
      </c>
      <c r="B81" s="13" t="s">
        <v>73</v>
      </c>
      <c r="C81" s="14"/>
      <c r="D81" s="122" t="s">
        <v>72</v>
      </c>
      <c r="E81" s="12" t="s">
        <v>48</v>
      </c>
      <c r="F81" s="12" t="s">
        <v>50</v>
      </c>
      <c r="G81" s="15">
        <v>43183</v>
      </c>
      <c r="H81" s="12" t="s">
        <v>52</v>
      </c>
      <c r="I81" s="55">
        <v>100</v>
      </c>
      <c r="J81" s="17">
        <v>226.5</v>
      </c>
      <c r="K81" s="17">
        <f t="shared" si="9"/>
        <v>126.5</v>
      </c>
      <c r="L81" s="18">
        <f t="shared" si="7"/>
        <v>0.95833333333333337</v>
      </c>
      <c r="M81" s="18">
        <f t="shared" si="8"/>
        <v>100.87719298245614</v>
      </c>
      <c r="N81" s="18">
        <v>0.65</v>
      </c>
      <c r="O81" s="17">
        <v>21</v>
      </c>
      <c r="P81" s="1">
        <v>8.86</v>
      </c>
      <c r="Q81" s="1">
        <v>4.87</v>
      </c>
      <c r="R81" s="2">
        <v>24.3</v>
      </c>
      <c r="S81" s="2">
        <v>26.3</v>
      </c>
      <c r="T81" s="3">
        <v>60</v>
      </c>
      <c r="U81" s="20">
        <v>3.2</v>
      </c>
      <c r="V81" s="20">
        <v>1</v>
      </c>
      <c r="W81" s="17">
        <v>1</v>
      </c>
      <c r="X81" s="20">
        <v>36</v>
      </c>
      <c r="Y81" s="1">
        <v>0.229187</v>
      </c>
      <c r="Z81" s="1">
        <v>1.5</v>
      </c>
      <c r="AA81" s="21">
        <v>101.42</v>
      </c>
      <c r="AB81" s="21">
        <v>83.35</v>
      </c>
      <c r="AC81" s="22" t="s">
        <v>70</v>
      </c>
      <c r="AD81" s="12"/>
    </row>
    <row r="82" spans="1:30" x14ac:dyDescent="0.2">
      <c r="A82" s="12">
        <v>33</v>
      </c>
      <c r="B82" s="13" t="s">
        <v>76</v>
      </c>
      <c r="C82" s="14"/>
      <c r="D82" s="122" t="s">
        <v>72</v>
      </c>
      <c r="E82" s="12" t="s">
        <v>48</v>
      </c>
      <c r="F82" s="12" t="s">
        <v>49</v>
      </c>
      <c r="G82" s="15">
        <v>43185</v>
      </c>
      <c r="H82" s="12" t="s">
        <v>51</v>
      </c>
      <c r="I82" s="55">
        <v>116</v>
      </c>
      <c r="J82" s="17">
        <v>219.5</v>
      </c>
      <c r="K82" s="17">
        <f t="shared" si="9"/>
        <v>103.5</v>
      </c>
      <c r="L82" s="18">
        <f t="shared" si="7"/>
        <v>0.78409090909090906</v>
      </c>
      <c r="M82" s="18">
        <f t="shared" si="8"/>
        <v>82.535885167464116</v>
      </c>
      <c r="N82" s="18">
        <v>0.64</v>
      </c>
      <c r="O82" s="17">
        <v>25</v>
      </c>
      <c r="P82" s="1">
        <v>9.7799999999999994</v>
      </c>
      <c r="Q82" s="1">
        <v>5.31</v>
      </c>
      <c r="R82" s="2">
        <v>23.3</v>
      </c>
      <c r="S82" s="2">
        <v>24.5</v>
      </c>
      <c r="T82" s="3">
        <v>62</v>
      </c>
      <c r="U82" s="20">
        <v>1.7</v>
      </c>
      <c r="V82" s="20">
        <v>1.2</v>
      </c>
      <c r="W82" s="17">
        <v>1</v>
      </c>
      <c r="X82" s="20">
        <v>33</v>
      </c>
      <c r="Y82" s="1">
        <v>0.21476300000000001</v>
      </c>
      <c r="Z82" s="1">
        <v>1.1399999999999999</v>
      </c>
      <c r="AA82" s="21">
        <v>100.375</v>
      </c>
      <c r="AB82" s="21">
        <v>82.491</v>
      </c>
      <c r="AC82" s="22" t="s">
        <v>70</v>
      </c>
      <c r="AD82" s="12"/>
    </row>
    <row r="83" spans="1:30" x14ac:dyDescent="0.2">
      <c r="A83" s="12">
        <v>52</v>
      </c>
      <c r="B83" s="13" t="s">
        <v>109</v>
      </c>
      <c r="C83" s="14">
        <v>999014</v>
      </c>
      <c r="D83" s="122" t="s">
        <v>110</v>
      </c>
      <c r="E83" s="12" t="s">
        <v>48</v>
      </c>
      <c r="F83" s="12" t="s">
        <v>50</v>
      </c>
      <c r="G83" s="15">
        <v>43200</v>
      </c>
      <c r="H83" s="12" t="s">
        <v>52</v>
      </c>
      <c r="I83" s="55">
        <v>95</v>
      </c>
      <c r="J83" s="17">
        <v>204</v>
      </c>
      <c r="K83" s="17">
        <f t="shared" si="9"/>
        <v>109</v>
      </c>
      <c r="L83" s="18">
        <f t="shared" si="7"/>
        <v>0.8257575757575758</v>
      </c>
      <c r="M83" s="18">
        <f t="shared" si="8"/>
        <v>86.921850079744829</v>
      </c>
      <c r="N83" s="18">
        <v>0.62</v>
      </c>
      <c r="O83" s="17">
        <v>16.5</v>
      </c>
      <c r="P83" s="1">
        <v>7.72</v>
      </c>
      <c r="Q83" s="1">
        <v>4.6500000000000004</v>
      </c>
      <c r="R83" s="2">
        <v>22.6</v>
      </c>
      <c r="S83" s="2">
        <v>20</v>
      </c>
      <c r="T83" s="3">
        <v>62</v>
      </c>
      <c r="U83" s="20">
        <v>1.1000000000000001</v>
      </c>
      <c r="V83" s="20">
        <v>1</v>
      </c>
      <c r="W83" s="17">
        <v>2</v>
      </c>
      <c r="X83" s="20">
        <v>35.5</v>
      </c>
      <c r="Y83" s="1">
        <v>0.27787099999999998</v>
      </c>
      <c r="Z83" s="1">
        <v>1.38</v>
      </c>
      <c r="AA83" s="21">
        <v>99.724999999999994</v>
      </c>
      <c r="AB83" s="21">
        <v>81.956999999999994</v>
      </c>
      <c r="AC83" s="22" t="s">
        <v>108</v>
      </c>
      <c r="AD83" s="12"/>
    </row>
    <row r="84" spans="1:30" x14ac:dyDescent="0.2">
      <c r="A84" s="12">
        <v>96</v>
      </c>
      <c r="B84" s="13" t="s">
        <v>156</v>
      </c>
      <c r="C84" s="13" t="s">
        <v>157</v>
      </c>
      <c r="D84" s="122" t="s">
        <v>158</v>
      </c>
      <c r="E84" s="12" t="s">
        <v>48</v>
      </c>
      <c r="F84" s="12" t="s">
        <v>50</v>
      </c>
      <c r="G84" s="15">
        <v>43205</v>
      </c>
      <c r="H84" s="12" t="s">
        <v>51</v>
      </c>
      <c r="I84" s="55">
        <v>107</v>
      </c>
      <c r="J84" s="17">
        <v>221</v>
      </c>
      <c r="K84" s="17">
        <f t="shared" si="9"/>
        <v>114</v>
      </c>
      <c r="L84" s="18">
        <f t="shared" si="7"/>
        <v>0.86363636363636365</v>
      </c>
      <c r="M84" s="18">
        <f t="shared" si="8"/>
        <v>90.909090909090921</v>
      </c>
      <c r="N84" s="18">
        <v>0.68</v>
      </c>
      <c r="O84" s="17">
        <v>17.600000000000001</v>
      </c>
      <c r="P84" s="1">
        <v>8.08</v>
      </c>
      <c r="Q84" s="19">
        <v>4.59</v>
      </c>
      <c r="R84" s="2">
        <v>22.6</v>
      </c>
      <c r="S84" s="2">
        <v>23.2</v>
      </c>
      <c r="T84" s="3">
        <v>62</v>
      </c>
      <c r="U84" s="20">
        <v>2.7</v>
      </c>
      <c r="V84" s="20">
        <v>1</v>
      </c>
      <c r="W84" s="17">
        <v>1</v>
      </c>
      <c r="X84" s="20">
        <v>34</v>
      </c>
      <c r="Y84" s="1">
        <v>0.25824399999999997</v>
      </c>
      <c r="Z84" s="1">
        <v>1.26</v>
      </c>
      <c r="AA84" s="21">
        <v>99.197999999999993</v>
      </c>
      <c r="AB84" s="21">
        <v>81.524000000000001</v>
      </c>
      <c r="AC84" s="22" t="s">
        <v>159</v>
      </c>
      <c r="AD84" s="12"/>
    </row>
    <row r="85" spans="1:30" x14ac:dyDescent="0.2">
      <c r="A85" s="12">
        <v>44</v>
      </c>
      <c r="B85" s="13" t="s">
        <v>90</v>
      </c>
      <c r="C85" s="14">
        <v>998863</v>
      </c>
      <c r="D85" s="122" t="s">
        <v>88</v>
      </c>
      <c r="E85" s="12" t="s">
        <v>48</v>
      </c>
      <c r="F85" s="12" t="s">
        <v>50</v>
      </c>
      <c r="G85" s="15">
        <v>43238</v>
      </c>
      <c r="H85" s="13" t="s">
        <v>53</v>
      </c>
      <c r="I85" s="55">
        <v>120</v>
      </c>
      <c r="J85" s="17">
        <v>223.5</v>
      </c>
      <c r="K85" s="17">
        <f t="shared" si="9"/>
        <v>103.5</v>
      </c>
      <c r="L85" s="18">
        <f t="shared" si="7"/>
        <v>0.78409090909090906</v>
      </c>
      <c r="M85" s="18">
        <f t="shared" si="8"/>
        <v>82.535885167464116</v>
      </c>
      <c r="N85" s="18">
        <v>0.77</v>
      </c>
      <c r="O85" s="17">
        <v>16.8</v>
      </c>
      <c r="P85" s="1">
        <v>8.74</v>
      </c>
      <c r="Q85" s="1">
        <v>5.2</v>
      </c>
      <c r="R85" s="2">
        <v>23.9</v>
      </c>
      <c r="S85" s="2">
        <v>23.9</v>
      </c>
      <c r="T85" s="3">
        <v>60</v>
      </c>
      <c r="U85" s="20">
        <v>1.1000000000000001</v>
      </c>
      <c r="V85" s="20">
        <v>1.2</v>
      </c>
      <c r="W85" s="17">
        <v>1</v>
      </c>
      <c r="X85" s="20">
        <v>30</v>
      </c>
      <c r="Y85" s="1">
        <v>0.25062899999999999</v>
      </c>
      <c r="Z85" s="1">
        <v>1.24</v>
      </c>
      <c r="AA85" s="21">
        <v>94.724999999999994</v>
      </c>
      <c r="AB85" s="21">
        <v>77.847999999999999</v>
      </c>
      <c r="AC85" s="22" t="s">
        <v>89</v>
      </c>
      <c r="AD85" s="12"/>
    </row>
    <row r="86" spans="1:30" x14ac:dyDescent="0.2">
      <c r="A86" s="12">
        <v>35</v>
      </c>
      <c r="B86" s="13" t="s">
        <v>78</v>
      </c>
      <c r="C86" s="14"/>
      <c r="D86" s="122" t="s">
        <v>79</v>
      </c>
      <c r="E86" s="12" t="s">
        <v>48</v>
      </c>
      <c r="F86" s="12" t="s">
        <v>50</v>
      </c>
      <c r="G86" s="15">
        <v>43253</v>
      </c>
      <c r="H86" s="12" t="s">
        <v>51</v>
      </c>
      <c r="I86" s="55">
        <v>75.5</v>
      </c>
      <c r="J86" s="17">
        <v>166</v>
      </c>
      <c r="K86" s="17">
        <f t="shared" si="9"/>
        <v>90.5</v>
      </c>
      <c r="L86" s="18">
        <f t="shared" si="7"/>
        <v>0.68560606060606055</v>
      </c>
      <c r="M86" s="18">
        <f t="shared" si="8"/>
        <v>72.169059011164265</v>
      </c>
      <c r="N86" s="18">
        <v>0.6</v>
      </c>
      <c r="O86" s="17">
        <v>15.5</v>
      </c>
      <c r="P86" s="1">
        <v>8.75</v>
      </c>
      <c r="Q86" s="1">
        <v>5.2</v>
      </c>
      <c r="R86" s="2">
        <v>22.8</v>
      </c>
      <c r="S86" s="2">
        <v>22.4</v>
      </c>
      <c r="T86" s="3">
        <v>62</v>
      </c>
      <c r="U86" s="20">
        <v>1.7</v>
      </c>
      <c r="V86" s="20">
        <v>1</v>
      </c>
      <c r="W86" s="17">
        <v>1</v>
      </c>
      <c r="X86" s="20">
        <v>28</v>
      </c>
      <c r="Y86" s="1">
        <v>0.240088</v>
      </c>
      <c r="Z86" s="1">
        <v>1.21</v>
      </c>
      <c r="AA86" s="21">
        <v>94.036000000000001</v>
      </c>
      <c r="AB86" s="21">
        <v>77.281999999999996</v>
      </c>
      <c r="AC86" s="22" t="s">
        <v>80</v>
      </c>
      <c r="AD86" s="12"/>
    </row>
    <row r="87" spans="1:30" ht="13.5" thickBot="1" x14ac:dyDescent="0.25">
      <c r="A87" s="12">
        <v>36</v>
      </c>
      <c r="B87" s="13" t="s">
        <v>81</v>
      </c>
      <c r="C87" s="14"/>
      <c r="D87" s="122" t="s">
        <v>79</v>
      </c>
      <c r="E87" s="12" t="s">
        <v>48</v>
      </c>
      <c r="F87" s="12" t="s">
        <v>50</v>
      </c>
      <c r="G87" s="15">
        <v>43254</v>
      </c>
      <c r="H87" s="12" t="s">
        <v>54</v>
      </c>
      <c r="I87" s="67">
        <v>69.5</v>
      </c>
      <c r="J87" s="68">
        <v>157.5</v>
      </c>
      <c r="K87" s="68">
        <f t="shared" si="9"/>
        <v>88</v>
      </c>
      <c r="L87" s="69">
        <f t="shared" ref="L87" si="10">K87/132</f>
        <v>0.66666666666666663</v>
      </c>
      <c r="M87" s="69">
        <f t="shared" ref="M87" si="11">(L87/0.95)*100</f>
        <v>70.175438596491219</v>
      </c>
      <c r="N87" s="69">
        <v>0.56999999999999995</v>
      </c>
      <c r="O87" s="68">
        <v>10.4</v>
      </c>
      <c r="P87" s="11">
        <v>6.27</v>
      </c>
      <c r="Q87" s="11">
        <v>5.03</v>
      </c>
      <c r="R87" s="6">
        <v>22.1</v>
      </c>
      <c r="S87" s="6">
        <v>22.5</v>
      </c>
      <c r="T87" s="7">
        <v>62</v>
      </c>
      <c r="U87" s="70">
        <v>1</v>
      </c>
      <c r="V87" s="70">
        <v>1</v>
      </c>
      <c r="W87" s="68">
        <v>1</v>
      </c>
      <c r="X87" s="70">
        <v>29</v>
      </c>
      <c r="Y87" s="11">
        <v>0.18793299999999999</v>
      </c>
      <c r="Z87" s="11">
        <v>1.44</v>
      </c>
      <c r="AA87" s="71">
        <v>84.27</v>
      </c>
      <c r="AB87" s="71">
        <v>69.254999999999995</v>
      </c>
      <c r="AC87" s="22" t="s">
        <v>80</v>
      </c>
      <c r="AD87" s="12"/>
    </row>
    <row r="88" spans="1:30" x14ac:dyDescent="0.2">
      <c r="A88" s="12"/>
      <c r="B88" s="12"/>
      <c r="C88" s="12"/>
      <c r="E88" s="12"/>
      <c r="F88" s="12"/>
      <c r="G88" s="118">
        <f>AVERAGE(G34:G87,G7:G29)</f>
        <v>43174.792207792205</v>
      </c>
      <c r="H88" s="12"/>
      <c r="I88" s="17">
        <f t="shared" ref="I88:AB88" si="12">AVERAGE(I34:I87,I7:I29)</f>
        <v>120.46753246753246</v>
      </c>
      <c r="J88" s="17">
        <f t="shared" si="12"/>
        <v>246.64285714285714</v>
      </c>
      <c r="K88" s="17">
        <f t="shared" si="12"/>
        <v>126.21533123258229</v>
      </c>
      <c r="L88" s="18">
        <f t="shared" si="12"/>
        <v>0.95622200953451753</v>
      </c>
      <c r="M88" s="18">
        <f t="shared" si="12"/>
        <v>100.65025937683917</v>
      </c>
      <c r="N88" s="18">
        <f t="shared" si="12"/>
        <v>0.70038961038961012</v>
      </c>
      <c r="O88" s="17">
        <f t="shared" si="12"/>
        <v>22.237662337662346</v>
      </c>
      <c r="P88" s="18">
        <f t="shared" si="12"/>
        <v>11.73896103896104</v>
      </c>
      <c r="Q88" s="18">
        <f t="shared" si="12"/>
        <v>5.4337662337662298</v>
      </c>
      <c r="R88" s="17">
        <f t="shared" si="12"/>
        <v>23.296103896103897</v>
      </c>
      <c r="S88" s="17">
        <f t="shared" si="12"/>
        <v>21.728571428571431</v>
      </c>
      <c r="T88" s="14">
        <f t="shared" si="12"/>
        <v>61.350649350649348</v>
      </c>
      <c r="U88" s="17">
        <f t="shared" si="12"/>
        <v>1.3909090909090909</v>
      </c>
      <c r="V88" s="17">
        <f t="shared" si="12"/>
        <v>1.3012987012987014</v>
      </c>
      <c r="W88" s="17">
        <f t="shared" si="12"/>
        <v>1.1818181818181819</v>
      </c>
      <c r="X88" s="17">
        <f t="shared" si="12"/>
        <v>34.525974025974023</v>
      </c>
      <c r="Y88" s="18">
        <f t="shared" si="12"/>
        <v>0.26292453246753245</v>
      </c>
      <c r="Z88" s="18">
        <f t="shared" si="12"/>
        <v>1.3133766233766229</v>
      </c>
      <c r="AA88" s="21">
        <f t="shared" si="12"/>
        <v>122.87219480519485</v>
      </c>
      <c r="AB88" s="21">
        <f t="shared" si="12"/>
        <v>100.90185714285717</v>
      </c>
      <c r="AC88" s="22"/>
      <c r="AD88" s="12"/>
    </row>
  </sheetData>
  <mergeCells count="6">
    <mergeCell ref="B32:F32"/>
    <mergeCell ref="F3:F6"/>
    <mergeCell ref="E4:E6"/>
    <mergeCell ref="U5:W5"/>
    <mergeCell ref="B30:F30"/>
    <mergeCell ref="B31:J31"/>
  </mergeCells>
  <pageMargins left="0.25" right="0.25" top="0.75" bottom="0.75" header="0.3" footer="0.3"/>
  <pageSetup paperSize="5" scale="80" orientation="landscape" horizontalDpi="0" verticalDpi="0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kkoepke</dc:creator>
  <cp:lastModifiedBy>kkoepke</cp:lastModifiedBy>
  <cp:lastPrinted>2019-04-11T16:56:21Z</cp:lastPrinted>
  <dcterms:created xsi:type="dcterms:W3CDTF">2019-03-06T20:51:23Z</dcterms:created>
  <dcterms:modified xsi:type="dcterms:W3CDTF">2019-11-20T15:52:55Z</dcterms:modified>
</cp:coreProperties>
</file>