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epke\Desktop\"/>
    </mc:Choice>
  </mc:AlternateContent>
  <xr:revisionPtr revIDLastSave="0" documentId="8_{37800B21-F697-4416-B96B-71693B7D23C4}" xr6:coauthVersionLast="45" xr6:coauthVersionMax="45" xr10:uidLastSave="{00000000-0000-0000-0000-000000000000}"/>
  <bookViews>
    <workbookView xWindow="20370" yWindow="-120" windowWidth="25440" windowHeight="15390" xr2:uid="{696007AB-F561-4DEE-89B9-A53918A32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6" i="1" l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J66" i="1"/>
  <c r="I66" i="1"/>
  <c r="AB65" i="1"/>
  <c r="K65" i="1"/>
  <c r="L65" i="1" s="1"/>
  <c r="M65" i="1" s="1"/>
  <c r="AB64" i="1"/>
  <c r="K64" i="1"/>
  <c r="L64" i="1" s="1"/>
  <c r="M64" i="1" s="1"/>
  <c r="AB63" i="1"/>
  <c r="K63" i="1"/>
  <c r="L63" i="1" s="1"/>
  <c r="M63" i="1" s="1"/>
  <c r="AB62" i="1"/>
  <c r="K62" i="1"/>
  <c r="L62" i="1" s="1"/>
  <c r="M62" i="1" s="1"/>
  <c r="AB61" i="1"/>
  <c r="K61" i="1"/>
  <c r="L61" i="1" s="1"/>
  <c r="M61" i="1" s="1"/>
  <c r="AB60" i="1"/>
  <c r="K60" i="1"/>
  <c r="L60" i="1" s="1"/>
  <c r="M60" i="1" s="1"/>
  <c r="AB59" i="1"/>
  <c r="K59" i="1"/>
  <c r="L59" i="1" s="1"/>
  <c r="M59" i="1" s="1"/>
  <c r="AB58" i="1"/>
  <c r="K58" i="1"/>
  <c r="L58" i="1" s="1"/>
  <c r="M58" i="1" s="1"/>
  <c r="AB57" i="1"/>
  <c r="K57" i="1"/>
  <c r="L57" i="1" s="1"/>
  <c r="M57" i="1" s="1"/>
  <c r="AB56" i="1"/>
  <c r="K56" i="1"/>
  <c r="L56" i="1" s="1"/>
  <c r="M56" i="1" s="1"/>
  <c r="AB55" i="1"/>
  <c r="K55" i="1"/>
  <c r="L55" i="1" s="1"/>
  <c r="M55" i="1" s="1"/>
  <c r="AB54" i="1"/>
  <c r="K54" i="1"/>
  <c r="L54" i="1" s="1"/>
  <c r="M54" i="1" s="1"/>
  <c r="AB53" i="1"/>
  <c r="K53" i="1"/>
  <c r="L53" i="1" s="1"/>
  <c r="M53" i="1" s="1"/>
  <c r="AB52" i="1"/>
  <c r="K52" i="1"/>
  <c r="L52" i="1" s="1"/>
  <c r="M52" i="1" s="1"/>
  <c r="AB51" i="1"/>
  <c r="K51" i="1"/>
  <c r="L51" i="1" s="1"/>
  <c r="M51" i="1" s="1"/>
  <c r="AB50" i="1"/>
  <c r="K50" i="1"/>
  <c r="L50" i="1" s="1"/>
  <c r="M50" i="1" s="1"/>
  <c r="AB49" i="1"/>
  <c r="K49" i="1"/>
  <c r="L49" i="1" s="1"/>
  <c r="M49" i="1" s="1"/>
  <c r="AB48" i="1"/>
  <c r="K48" i="1"/>
  <c r="L48" i="1" s="1"/>
  <c r="M48" i="1" s="1"/>
  <c r="AB47" i="1"/>
  <c r="K47" i="1"/>
  <c r="L47" i="1" s="1"/>
  <c r="M47" i="1" s="1"/>
  <c r="AB46" i="1"/>
  <c r="K46" i="1"/>
  <c r="L46" i="1" s="1"/>
  <c r="M46" i="1" s="1"/>
  <c r="AB45" i="1"/>
  <c r="K45" i="1"/>
  <c r="L45" i="1" s="1"/>
  <c r="M45" i="1" s="1"/>
  <c r="AB44" i="1"/>
  <c r="K44" i="1"/>
  <c r="L44" i="1" s="1"/>
  <c r="M44" i="1" s="1"/>
  <c r="AB43" i="1"/>
  <c r="K43" i="1"/>
  <c r="L43" i="1" s="1"/>
  <c r="M43" i="1" s="1"/>
  <c r="AB42" i="1"/>
  <c r="K42" i="1"/>
  <c r="L42" i="1" s="1"/>
  <c r="M42" i="1" s="1"/>
  <c r="AB41" i="1"/>
  <c r="K41" i="1"/>
  <c r="L41" i="1" s="1"/>
  <c r="M41" i="1" s="1"/>
  <c r="AB40" i="1"/>
  <c r="K40" i="1"/>
  <c r="L40" i="1" s="1"/>
  <c r="M40" i="1" s="1"/>
  <c r="AB39" i="1"/>
  <c r="K39" i="1"/>
  <c r="L39" i="1" s="1"/>
  <c r="M39" i="1" s="1"/>
  <c r="AB38" i="1"/>
  <c r="K38" i="1"/>
  <c r="L38" i="1" s="1"/>
  <c r="M38" i="1" s="1"/>
  <c r="AB37" i="1"/>
  <c r="K37" i="1"/>
  <c r="L37" i="1" s="1"/>
  <c r="M37" i="1" s="1"/>
  <c r="AB36" i="1"/>
  <c r="K36" i="1"/>
  <c r="L36" i="1" s="1"/>
  <c r="M36" i="1" s="1"/>
  <c r="AB35" i="1"/>
  <c r="K35" i="1"/>
  <c r="L35" i="1" s="1"/>
  <c r="M35" i="1" s="1"/>
  <c r="AB34" i="1"/>
  <c r="K34" i="1"/>
  <c r="L34" i="1" s="1"/>
  <c r="M34" i="1" s="1"/>
  <c r="AB33" i="1"/>
  <c r="K33" i="1"/>
  <c r="L33" i="1" s="1"/>
  <c r="M33" i="1" s="1"/>
  <c r="AB32" i="1"/>
  <c r="K32" i="1"/>
  <c r="L32" i="1" s="1"/>
  <c r="M32" i="1" s="1"/>
  <c r="AB31" i="1"/>
  <c r="K31" i="1"/>
  <c r="L31" i="1" s="1"/>
  <c r="M31" i="1" s="1"/>
  <c r="AB30" i="1"/>
  <c r="AB29" i="1"/>
  <c r="K29" i="1"/>
  <c r="L29" i="1" s="1"/>
  <c r="M29" i="1" s="1"/>
  <c r="AB28" i="1"/>
  <c r="K28" i="1"/>
  <c r="L28" i="1" s="1"/>
  <c r="M28" i="1" s="1"/>
  <c r="AB27" i="1"/>
  <c r="K27" i="1"/>
  <c r="L27" i="1" s="1"/>
  <c r="M27" i="1" s="1"/>
  <c r="AB26" i="1"/>
  <c r="K26" i="1"/>
  <c r="L26" i="1" s="1"/>
  <c r="M26" i="1" s="1"/>
  <c r="AB25" i="1"/>
  <c r="K25" i="1"/>
  <c r="L25" i="1" s="1"/>
  <c r="M25" i="1" s="1"/>
  <c r="AB24" i="1"/>
  <c r="K24" i="1"/>
  <c r="L24" i="1" s="1"/>
  <c r="M24" i="1" s="1"/>
  <c r="AB23" i="1"/>
  <c r="K23" i="1"/>
  <c r="L23" i="1" s="1"/>
  <c r="M23" i="1" s="1"/>
  <c r="AB22" i="1"/>
  <c r="K22" i="1"/>
  <c r="L22" i="1" s="1"/>
  <c r="M22" i="1" s="1"/>
  <c r="AB21" i="1"/>
  <c r="K21" i="1"/>
  <c r="L21" i="1" s="1"/>
  <c r="M21" i="1" s="1"/>
  <c r="AB20" i="1"/>
  <c r="K20" i="1"/>
  <c r="L20" i="1" s="1"/>
  <c r="M20" i="1" s="1"/>
  <c r="AB19" i="1"/>
  <c r="K19" i="1"/>
  <c r="L19" i="1" s="1"/>
  <c r="M19" i="1" s="1"/>
  <c r="AB18" i="1"/>
  <c r="K18" i="1"/>
  <c r="L18" i="1" s="1"/>
  <c r="M18" i="1" s="1"/>
  <c r="AB17" i="1"/>
  <c r="K17" i="1"/>
  <c r="L17" i="1" s="1"/>
  <c r="M17" i="1" s="1"/>
  <c r="AB16" i="1"/>
  <c r="K16" i="1"/>
  <c r="L16" i="1" s="1"/>
  <c r="M16" i="1" s="1"/>
  <c r="AB15" i="1"/>
  <c r="K15" i="1"/>
  <c r="L15" i="1" s="1"/>
  <c r="M15" i="1" s="1"/>
  <c r="AB14" i="1"/>
  <c r="K14" i="1"/>
  <c r="L14" i="1" s="1"/>
  <c r="M14" i="1" s="1"/>
  <c r="AB13" i="1"/>
  <c r="K13" i="1"/>
  <c r="L13" i="1" s="1"/>
  <c r="M13" i="1" s="1"/>
  <c r="AB12" i="1"/>
  <c r="K12" i="1"/>
  <c r="L12" i="1" s="1"/>
  <c r="M12" i="1" s="1"/>
  <c r="AB11" i="1"/>
  <c r="K11" i="1"/>
  <c r="L11" i="1" s="1"/>
  <c r="M11" i="1" s="1"/>
  <c r="AB10" i="1"/>
  <c r="K10" i="1"/>
  <c r="L10" i="1" s="1"/>
  <c r="M10" i="1" s="1"/>
  <c r="AB9" i="1"/>
  <c r="K9" i="1"/>
  <c r="L9" i="1" s="1"/>
  <c r="M9" i="1" s="1"/>
  <c r="AB8" i="1"/>
  <c r="AB66" i="1" s="1"/>
  <c r="K8" i="1"/>
  <c r="AB7" i="1"/>
  <c r="K7" i="1"/>
  <c r="K30" i="1" s="1"/>
  <c r="L30" i="1" s="1"/>
  <c r="M30" i="1" s="1"/>
  <c r="K66" i="1" l="1"/>
  <c r="L7" i="1"/>
  <c r="M7" i="1" s="1"/>
  <c r="L8" i="1"/>
  <c r="L66" i="1" l="1"/>
  <c r="M8" i="1"/>
  <c r="M66" i="1" s="1"/>
</calcChain>
</file>

<file path=xl/sharedStrings.xml><?xml version="1.0" encoding="utf-8"?>
<sst xmlns="http://schemas.openxmlformats.org/spreadsheetml/2006/main" count="421" uniqueCount="207">
  <si>
    <t>RAM TRIAL 2019-2020</t>
  </si>
  <si>
    <t>Certified Rambouillets ONLY</t>
  </si>
  <si>
    <t>Genotype</t>
  </si>
  <si>
    <t>WT.</t>
  </si>
  <si>
    <t>GR FL</t>
  </si>
  <si>
    <t>CL. FL.</t>
  </si>
  <si>
    <t>ST.</t>
  </si>
  <si>
    <t>Eligible</t>
  </si>
  <si>
    <t>BIRTH</t>
  </si>
  <si>
    <t>PER</t>
  </si>
  <si>
    <t>WT</t>
  </si>
  <si>
    <t>LENGTH</t>
  </si>
  <si>
    <t xml:space="preserve">  FIBER</t>
  </si>
  <si>
    <t>SCROTAL</t>
  </si>
  <si>
    <t>CARCASS</t>
  </si>
  <si>
    <t>TEST</t>
  </si>
  <si>
    <t>EARTAG</t>
  </si>
  <si>
    <t>Reg</t>
  </si>
  <si>
    <t xml:space="preserve">Sire </t>
  </si>
  <si>
    <t>&amp;HORN</t>
  </si>
  <si>
    <t>INT.</t>
  </si>
  <si>
    <t>FINAL</t>
  </si>
  <si>
    <t>TOTAL</t>
  </si>
  <si>
    <t>DAY OF</t>
  </si>
  <si>
    <t>ADJ.</t>
  </si>
  <si>
    <t>DIA</t>
  </si>
  <si>
    <t>SCORES</t>
  </si>
  <si>
    <t>CIRCUM.</t>
  </si>
  <si>
    <t>FAT</t>
  </si>
  <si>
    <t>LEA</t>
  </si>
  <si>
    <t>INDEX</t>
  </si>
  <si>
    <t>#</t>
  </si>
  <si>
    <t>DATE</t>
  </si>
  <si>
    <t>TYPE</t>
  </si>
  <si>
    <t>GAIN</t>
  </si>
  <si>
    <t>ADG</t>
  </si>
  <si>
    <t>Ratio</t>
  </si>
  <si>
    <t>AGE</t>
  </si>
  <si>
    <t>365 D</t>
  </si>
  <si>
    <t>365 DAY</t>
  </si>
  <si>
    <t>MICRONS</t>
  </si>
  <si>
    <t>CV</t>
  </si>
  <si>
    <t>GRADE</t>
  </si>
  <si>
    <t>FACE</t>
  </si>
  <si>
    <t>WRINKLE</t>
  </si>
  <si>
    <t>BELLY</t>
  </si>
  <si>
    <t>(cm)</t>
  </si>
  <si>
    <t>DEPTH</t>
  </si>
  <si>
    <t>/CWT</t>
  </si>
  <si>
    <t>SCORE</t>
  </si>
  <si>
    <t>RATIO</t>
  </si>
  <si>
    <t xml:space="preserve">    OWNER</t>
  </si>
  <si>
    <t>19106</t>
  </si>
  <si>
    <t>999509</t>
  </si>
  <si>
    <t>B1261</t>
  </si>
  <si>
    <t>RR</t>
  </si>
  <si>
    <t>TW/P</t>
  </si>
  <si>
    <t>McCormick</t>
  </si>
  <si>
    <t>413</t>
  </si>
  <si>
    <t>999492</t>
  </si>
  <si>
    <t>McCormick 303</t>
  </si>
  <si>
    <t>S/H</t>
  </si>
  <si>
    <t>Lance Rabel</t>
  </si>
  <si>
    <t>19101</t>
  </si>
  <si>
    <t>999505</t>
  </si>
  <si>
    <t>2836</t>
  </si>
  <si>
    <t>999514</t>
  </si>
  <si>
    <t>Hageman 4584</t>
  </si>
  <si>
    <t>TW/H</t>
  </si>
  <si>
    <t>Forbes</t>
  </si>
  <si>
    <t>4400</t>
  </si>
  <si>
    <t>HAGEMAN 4137</t>
  </si>
  <si>
    <t>Peterson</t>
  </si>
  <si>
    <t>206</t>
  </si>
  <si>
    <t>999512</t>
  </si>
  <si>
    <t>McGivney</t>
  </si>
  <si>
    <t>19100</t>
  </si>
  <si>
    <t>999501</t>
  </si>
  <si>
    <t>2840</t>
  </si>
  <si>
    <t>999516</t>
  </si>
  <si>
    <t>Waldrop 1378</t>
  </si>
  <si>
    <t>4373</t>
  </si>
  <si>
    <t>BOBB 191</t>
  </si>
  <si>
    <t>N</t>
  </si>
  <si>
    <t>LY37</t>
  </si>
  <si>
    <t>999363</t>
  </si>
  <si>
    <t>FORBES 2589</t>
  </si>
  <si>
    <t>TR/H</t>
  </si>
  <si>
    <t>Lynn</t>
  </si>
  <si>
    <t>9005</t>
  </si>
  <si>
    <t>999356</t>
  </si>
  <si>
    <t>PETERSON 3944</t>
  </si>
  <si>
    <t>LREC</t>
  </si>
  <si>
    <t>LY67</t>
  </si>
  <si>
    <t>999360</t>
  </si>
  <si>
    <t>415</t>
  </si>
  <si>
    <t>999494</t>
  </si>
  <si>
    <t>66</t>
  </si>
  <si>
    <t>999372</t>
  </si>
  <si>
    <t>HS 4774</t>
  </si>
  <si>
    <t>Hageman</t>
  </si>
  <si>
    <t>LY47</t>
  </si>
  <si>
    <t>999361</t>
  </si>
  <si>
    <t>19102</t>
  </si>
  <si>
    <t>999508</t>
  </si>
  <si>
    <t>L864</t>
  </si>
  <si>
    <t>19104</t>
  </si>
  <si>
    <t>999503</t>
  </si>
  <si>
    <t>S/P</t>
  </si>
  <si>
    <t>75</t>
  </si>
  <si>
    <t>999373</t>
  </si>
  <si>
    <t>HS4761</t>
  </si>
  <si>
    <t>76</t>
  </si>
  <si>
    <t>999374</t>
  </si>
  <si>
    <t>HS4729</t>
  </si>
  <si>
    <t>LY48</t>
  </si>
  <si>
    <t>999359</t>
  </si>
  <si>
    <t>4343</t>
  </si>
  <si>
    <t>PETERSON 4079</t>
  </si>
  <si>
    <t>LY63</t>
  </si>
  <si>
    <t>999362</t>
  </si>
  <si>
    <t>414</t>
  </si>
  <si>
    <t>999493</t>
  </si>
  <si>
    <t xml:space="preserve">Lane Rabel </t>
  </si>
  <si>
    <t>410</t>
  </si>
  <si>
    <t>999489</t>
  </si>
  <si>
    <t>Frampton 0877</t>
  </si>
  <si>
    <t>Matt Rabel</t>
  </si>
  <si>
    <t>9025</t>
  </si>
  <si>
    <t>999357</t>
  </si>
  <si>
    <t>KETTERLING 79</t>
  </si>
  <si>
    <t>LY31</t>
  </si>
  <si>
    <t>999364</t>
  </si>
  <si>
    <t>203</t>
  </si>
  <si>
    <t>999522</t>
  </si>
  <si>
    <t>Rabel 353</t>
  </si>
  <si>
    <t>4365</t>
  </si>
  <si>
    <t>3</t>
  </si>
  <si>
    <t>999375</t>
  </si>
  <si>
    <t>416</t>
  </si>
  <si>
    <t>999495</t>
  </si>
  <si>
    <t>19105</t>
  </si>
  <si>
    <t>999504</t>
  </si>
  <si>
    <t>B1281</t>
  </si>
  <si>
    <t>4332</t>
  </si>
  <si>
    <t>4341</t>
  </si>
  <si>
    <t>2826</t>
  </si>
  <si>
    <t>999525</t>
  </si>
  <si>
    <t>19109</t>
  </si>
  <si>
    <t>999510</t>
  </si>
  <si>
    <t>4339</t>
  </si>
  <si>
    <t>4358</t>
  </si>
  <si>
    <t>4380</t>
  </si>
  <si>
    <t>9030</t>
  </si>
  <si>
    <t>999428</t>
  </si>
  <si>
    <t>LYNN 933</t>
  </si>
  <si>
    <t>9014</t>
  </si>
  <si>
    <t>999355</t>
  </si>
  <si>
    <t>2835</t>
  </si>
  <si>
    <t>999527</t>
  </si>
  <si>
    <t>QR</t>
  </si>
  <si>
    <t>23</t>
  </si>
  <si>
    <t>999370</t>
  </si>
  <si>
    <t>FORBES 2456</t>
  </si>
  <si>
    <t>4344</t>
  </si>
  <si>
    <t>2112/01743</t>
  </si>
  <si>
    <t>999498</t>
  </si>
  <si>
    <t>OLLILA 298</t>
  </si>
  <si>
    <t>Erk</t>
  </si>
  <si>
    <t>405</t>
  </si>
  <si>
    <t>999485</t>
  </si>
  <si>
    <t>2839</t>
  </si>
  <si>
    <t>999526</t>
  </si>
  <si>
    <t>2201/01839</t>
  </si>
  <si>
    <t>999478</t>
  </si>
  <si>
    <t>ERK 1510</t>
  </si>
  <si>
    <t>1527</t>
  </si>
  <si>
    <t>999407</t>
  </si>
  <si>
    <t>7T0916</t>
  </si>
  <si>
    <t>Garson</t>
  </si>
  <si>
    <t>406</t>
  </si>
  <si>
    <t>999486</t>
  </si>
  <si>
    <t>2117/01723</t>
  </si>
  <si>
    <t>999473</t>
  </si>
  <si>
    <t>ERK B1177</t>
  </si>
  <si>
    <t xml:space="preserve">Erk </t>
  </si>
  <si>
    <t>974</t>
  </si>
  <si>
    <t>999453</t>
  </si>
  <si>
    <t>Jackson 1610</t>
  </si>
  <si>
    <t>QQ</t>
  </si>
  <si>
    <t>Bell</t>
  </si>
  <si>
    <t>9020</t>
  </si>
  <si>
    <t>999354</t>
  </si>
  <si>
    <t>19103</t>
  </si>
  <si>
    <t>999502</t>
  </si>
  <si>
    <t>9007</t>
  </si>
  <si>
    <t>999358</t>
  </si>
  <si>
    <t>975</t>
  </si>
  <si>
    <t>999454</t>
  </si>
  <si>
    <t>9031</t>
  </si>
  <si>
    <t>7382</t>
  </si>
  <si>
    <t>2219/01861</t>
  </si>
  <si>
    <t>999480</t>
  </si>
  <si>
    <t>ERK B0818</t>
  </si>
  <si>
    <t>1528</t>
  </si>
  <si>
    <t>999408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</si>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</sst>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0.0"/>
    <numFmt numFmtId="166" formatCode="0.000"/>
    <numFmt numFmtId="167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3" xfId="0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C12F-5F7E-4F18-B68A-3DBDC232A0E4}">
  <dimension ref="A1:AC66"/>
  <sheetViews>
    <sheetView tabSelected="1" workbookViewId="0">
      <selection sqref="A1:XFD1048576"/>
    </sheetView>
  </sheetViews>
  <sheetFormatPr defaultRowHeight="15" x14ac:dyDescent="0.25"/>
  <cols>
    <col min="1" max="1" width="5.28515625" customWidth="1"/>
    <col min="2" max="2" width="9.28515625" customWidth="1"/>
    <col min="3" max="3" width="7" bestFit="1" customWidth="1"/>
    <col min="4" max="4" width="13.7109375" bestFit="1" customWidth="1"/>
    <col min="5" max="6" width="4.28515625" bestFit="1" customWidth="1"/>
    <col min="7" max="7" width="8.140625" bestFit="1" customWidth="1"/>
    <col min="9" max="9" width="6.140625" customWidth="1"/>
    <col min="10" max="10" width="7.7109375" bestFit="1" customWidth="1"/>
    <col min="11" max="11" width="8.5703125" bestFit="1" customWidth="1"/>
    <col min="12" max="12" width="4.42578125" bestFit="1" customWidth="1"/>
    <col min="13" max="13" width="6.42578125" bestFit="1" customWidth="1"/>
    <col min="14" max="14" width="7.85546875" customWidth="1"/>
    <col min="15" max="15" width="7.7109375" bestFit="1" customWidth="1"/>
    <col min="16" max="16" width="8.5703125" bestFit="1" customWidth="1"/>
    <col min="17" max="17" width="9.5703125" customWidth="1"/>
    <col min="18" max="18" width="10.42578125" customWidth="1"/>
    <col min="19" max="19" width="4.42578125" bestFit="1" customWidth="1"/>
    <col min="21" max="21" width="7.42578125" bestFit="1" customWidth="1"/>
    <col min="22" max="22" width="10.85546875" bestFit="1" customWidth="1"/>
    <col min="23" max="23" width="8.140625" bestFit="1" customWidth="1"/>
    <col min="24" max="24" width="10.42578125" customWidth="1"/>
    <col min="25" max="25" width="10" customWidth="1"/>
    <col min="26" max="26" width="7" bestFit="1" customWidth="1"/>
    <col min="27" max="27" width="8.85546875" bestFit="1" customWidth="1"/>
    <col min="28" max="28" width="8.140625" bestFit="1" customWidth="1"/>
    <col min="29" max="29" width="13.42578125" bestFit="1" customWidth="1"/>
  </cols>
  <sheetData>
    <row r="1" spans="1:29" ht="18" x14ac:dyDescent="0.25">
      <c r="A1" s="1"/>
      <c r="B1" s="1"/>
      <c r="C1" s="1"/>
      <c r="D1" s="2"/>
      <c r="E1" s="1"/>
      <c r="F1" s="1"/>
      <c r="G1" s="3"/>
      <c r="H1" s="1"/>
      <c r="I1" s="4"/>
      <c r="J1" s="5"/>
      <c r="K1" s="1"/>
      <c r="L1" s="1"/>
      <c r="M1" s="1"/>
      <c r="N1" s="6" t="s">
        <v>0</v>
      </c>
      <c r="O1" s="7"/>
      <c r="P1" s="1"/>
      <c r="Q1" s="1"/>
      <c r="R1" s="1"/>
      <c r="S1" s="1"/>
      <c r="T1" s="1"/>
      <c r="U1" s="7"/>
      <c r="V1" s="1"/>
      <c r="W1" s="7"/>
      <c r="X1" s="1"/>
      <c r="Y1" s="8"/>
      <c r="Z1" s="1"/>
      <c r="AA1" s="9"/>
      <c r="AB1" s="9"/>
      <c r="AC1" s="10"/>
    </row>
    <row r="2" spans="1:29" ht="18" x14ac:dyDescent="0.25">
      <c r="A2" s="1"/>
      <c r="B2" s="1"/>
      <c r="C2" s="1"/>
      <c r="D2" s="2"/>
      <c r="E2" s="1"/>
      <c r="F2" s="1"/>
      <c r="G2" s="3"/>
      <c r="H2" s="1"/>
      <c r="I2" s="4"/>
      <c r="J2" s="5"/>
      <c r="K2" s="1"/>
      <c r="L2" s="1"/>
      <c r="M2" s="1"/>
      <c r="N2" s="6" t="s">
        <v>1</v>
      </c>
      <c r="O2" s="7"/>
      <c r="P2" s="1"/>
      <c r="Q2" s="1"/>
      <c r="R2" s="1"/>
      <c r="S2" s="1"/>
      <c r="T2" s="1"/>
      <c r="U2" s="7"/>
      <c r="V2" s="1"/>
      <c r="W2" s="7"/>
      <c r="X2" s="1"/>
      <c r="Y2" s="8"/>
      <c r="Z2" s="1"/>
      <c r="AA2" s="9"/>
      <c r="AB2" s="9"/>
      <c r="AC2" s="10"/>
    </row>
    <row r="3" spans="1:29" ht="15" customHeight="1" x14ac:dyDescent="0.25">
      <c r="A3" s="11"/>
      <c r="B3" s="11"/>
      <c r="C3" s="11"/>
      <c r="D3" s="12"/>
      <c r="E3" s="13"/>
      <c r="F3" s="14" t="s">
        <v>2</v>
      </c>
      <c r="G3" s="15"/>
      <c r="H3" s="11"/>
      <c r="I3" s="11"/>
      <c r="J3" s="16"/>
      <c r="K3" s="11"/>
      <c r="L3" s="11"/>
      <c r="M3" s="11"/>
      <c r="N3" s="11" t="s">
        <v>3</v>
      </c>
      <c r="O3" s="17" t="s">
        <v>4</v>
      </c>
      <c r="P3" s="11" t="s">
        <v>5</v>
      </c>
      <c r="Q3" s="11" t="s">
        <v>6</v>
      </c>
      <c r="R3" s="11"/>
      <c r="S3" s="11"/>
      <c r="T3" s="11"/>
      <c r="U3" s="17"/>
      <c r="V3" s="18"/>
      <c r="W3" s="17"/>
      <c r="X3" s="11"/>
      <c r="Y3" s="19"/>
      <c r="Z3" s="11"/>
      <c r="AA3" s="20"/>
      <c r="AB3" s="20"/>
      <c r="AC3" s="21"/>
    </row>
    <row r="4" spans="1:29" ht="15" customHeight="1" x14ac:dyDescent="0.25">
      <c r="A4" s="11"/>
      <c r="B4" s="11"/>
      <c r="C4" s="11"/>
      <c r="D4" s="12"/>
      <c r="E4" s="14" t="s">
        <v>7</v>
      </c>
      <c r="F4" s="22"/>
      <c r="G4" s="15"/>
      <c r="H4" s="11" t="s">
        <v>8</v>
      </c>
      <c r="I4" s="11"/>
      <c r="J4" s="16"/>
      <c r="K4" s="11"/>
      <c r="L4" s="13"/>
      <c r="M4" s="13"/>
      <c r="N4" s="11" t="s">
        <v>9</v>
      </c>
      <c r="O4" s="17" t="s">
        <v>10</v>
      </c>
      <c r="P4" s="11" t="s">
        <v>3</v>
      </c>
      <c r="Q4" s="11" t="s">
        <v>11</v>
      </c>
      <c r="R4" s="11" t="s">
        <v>12</v>
      </c>
      <c r="S4" s="11"/>
      <c r="T4" s="11"/>
      <c r="U4" s="23"/>
      <c r="V4" s="19"/>
      <c r="W4" s="23"/>
      <c r="X4" s="11" t="s">
        <v>13</v>
      </c>
      <c r="Y4" s="19" t="s">
        <v>14</v>
      </c>
      <c r="Z4" s="11"/>
      <c r="AA4" s="20"/>
      <c r="AB4" s="20"/>
      <c r="AC4" s="21"/>
    </row>
    <row r="5" spans="1:29" x14ac:dyDescent="0.25">
      <c r="A5" s="11" t="s">
        <v>15</v>
      </c>
      <c r="B5" s="11" t="s">
        <v>16</v>
      </c>
      <c r="C5" s="11" t="s">
        <v>17</v>
      </c>
      <c r="D5" s="12" t="s">
        <v>18</v>
      </c>
      <c r="E5" s="14"/>
      <c r="F5" s="22"/>
      <c r="G5" s="15" t="s">
        <v>8</v>
      </c>
      <c r="H5" s="11" t="s">
        <v>19</v>
      </c>
      <c r="I5" s="11" t="s">
        <v>20</v>
      </c>
      <c r="J5" s="16" t="s">
        <v>21</v>
      </c>
      <c r="K5" s="11" t="s">
        <v>22</v>
      </c>
      <c r="L5" s="11"/>
      <c r="M5" s="11"/>
      <c r="N5" s="11" t="s">
        <v>23</v>
      </c>
      <c r="O5" s="17" t="s">
        <v>24</v>
      </c>
      <c r="P5" s="11" t="s">
        <v>24</v>
      </c>
      <c r="Q5" s="11" t="s">
        <v>24</v>
      </c>
      <c r="R5" s="11" t="s">
        <v>25</v>
      </c>
      <c r="S5" s="11"/>
      <c r="T5" s="11"/>
      <c r="U5" s="24" t="s">
        <v>26</v>
      </c>
      <c r="V5" s="22"/>
      <c r="W5" s="22"/>
      <c r="X5" s="11" t="s">
        <v>27</v>
      </c>
      <c r="Y5" s="19" t="s">
        <v>28</v>
      </c>
      <c r="Z5" s="11" t="s">
        <v>29</v>
      </c>
      <c r="AA5" s="20" t="s">
        <v>30</v>
      </c>
      <c r="AB5" s="20" t="s">
        <v>30</v>
      </c>
      <c r="AC5" s="21"/>
    </row>
    <row r="6" spans="1:29" s="35" customFormat="1" ht="15.75" thickBot="1" x14ac:dyDescent="0.3">
      <c r="A6" s="25" t="s">
        <v>31</v>
      </c>
      <c r="B6" s="25" t="s">
        <v>31</v>
      </c>
      <c r="C6" s="25" t="s">
        <v>31</v>
      </c>
      <c r="D6" s="26" t="s">
        <v>31</v>
      </c>
      <c r="E6" s="27"/>
      <c r="F6" s="28"/>
      <c r="G6" s="29" t="s">
        <v>32</v>
      </c>
      <c r="H6" s="25" t="s">
        <v>33</v>
      </c>
      <c r="I6" s="25" t="s">
        <v>3</v>
      </c>
      <c r="J6" s="30" t="s">
        <v>3</v>
      </c>
      <c r="K6" s="25" t="s">
        <v>34</v>
      </c>
      <c r="L6" s="25" t="s">
        <v>35</v>
      </c>
      <c r="M6" s="25" t="s">
        <v>36</v>
      </c>
      <c r="N6" s="25" t="s">
        <v>37</v>
      </c>
      <c r="O6" s="31" t="s">
        <v>38</v>
      </c>
      <c r="P6" s="25" t="s">
        <v>38</v>
      </c>
      <c r="Q6" s="25" t="s">
        <v>39</v>
      </c>
      <c r="R6" s="25" t="s">
        <v>40</v>
      </c>
      <c r="S6" s="25" t="s">
        <v>41</v>
      </c>
      <c r="T6" s="25" t="s">
        <v>42</v>
      </c>
      <c r="U6" s="31" t="s">
        <v>43</v>
      </c>
      <c r="V6" s="32" t="s">
        <v>44</v>
      </c>
      <c r="W6" s="31" t="s">
        <v>45</v>
      </c>
      <c r="X6" s="25" t="s">
        <v>46</v>
      </c>
      <c r="Y6" s="32" t="s">
        <v>47</v>
      </c>
      <c r="Z6" s="25" t="s">
        <v>48</v>
      </c>
      <c r="AA6" s="33" t="s">
        <v>49</v>
      </c>
      <c r="AB6" s="33" t="s">
        <v>50</v>
      </c>
      <c r="AC6" s="34" t="s">
        <v>51</v>
      </c>
    </row>
    <row r="7" spans="1:29" x14ac:dyDescent="0.25">
      <c r="A7" s="36">
        <v>22</v>
      </c>
      <c r="B7" s="37" t="s">
        <v>52</v>
      </c>
      <c r="C7" s="38" t="s">
        <v>53</v>
      </c>
      <c r="D7" s="39" t="s">
        <v>54</v>
      </c>
      <c r="E7" s="36"/>
      <c r="F7" s="36" t="s">
        <v>55</v>
      </c>
      <c r="G7" s="40">
        <v>43530</v>
      </c>
      <c r="H7" s="36" t="s">
        <v>56</v>
      </c>
      <c r="I7" s="41">
        <v>106.5</v>
      </c>
      <c r="J7" s="41">
        <v>256.5</v>
      </c>
      <c r="K7" s="41">
        <f>J7-I7</f>
        <v>150</v>
      </c>
      <c r="L7" s="42">
        <f>K7/133</f>
        <v>1.1278195488721805</v>
      </c>
      <c r="M7" s="42">
        <f>(L7/0.86)*100</f>
        <v>131.14180800839307</v>
      </c>
      <c r="N7" s="42">
        <v>0.7</v>
      </c>
      <c r="O7" s="43">
        <v>28.8</v>
      </c>
      <c r="P7" s="42">
        <v>17.190000000000001</v>
      </c>
      <c r="Q7" s="44">
        <v>5.95</v>
      </c>
      <c r="R7" s="42">
        <v>23.74</v>
      </c>
      <c r="S7" s="45">
        <v>23</v>
      </c>
      <c r="T7" s="46">
        <v>60</v>
      </c>
      <c r="U7" s="43">
        <v>1</v>
      </c>
      <c r="V7" s="43">
        <v>2.2000000000000002</v>
      </c>
      <c r="W7" s="43">
        <v>1.5</v>
      </c>
      <c r="X7" s="43">
        <v>36.5</v>
      </c>
      <c r="Y7" s="47">
        <v>0.287607</v>
      </c>
      <c r="Z7" s="47">
        <v>1.23</v>
      </c>
      <c r="AA7" s="48">
        <v>151.959</v>
      </c>
      <c r="AB7" s="48">
        <f>(AA7/119.36)*100</f>
        <v>127.3114946380697</v>
      </c>
      <c r="AC7" s="49" t="s">
        <v>57</v>
      </c>
    </row>
    <row r="8" spans="1:29" x14ac:dyDescent="0.25">
      <c r="A8" s="4">
        <v>35</v>
      </c>
      <c r="B8" s="50" t="s">
        <v>58</v>
      </c>
      <c r="C8" s="51" t="s">
        <v>59</v>
      </c>
      <c r="D8" s="52" t="s">
        <v>60</v>
      </c>
      <c r="E8" s="4"/>
      <c r="F8" s="4" t="s">
        <v>55</v>
      </c>
      <c r="G8" s="53">
        <v>43509</v>
      </c>
      <c r="H8" s="4" t="s">
        <v>61</v>
      </c>
      <c r="I8" s="54">
        <v>161.5</v>
      </c>
      <c r="J8" s="54">
        <v>282</v>
      </c>
      <c r="K8" s="54">
        <f>J8-I8</f>
        <v>120.5</v>
      </c>
      <c r="L8" s="55">
        <f>K8/133</f>
        <v>0.90601503759398494</v>
      </c>
      <c r="M8" s="55">
        <f>(L8/0.86)*100</f>
        <v>105.35058576674243</v>
      </c>
      <c r="N8" s="55">
        <v>0.73</v>
      </c>
      <c r="O8" s="56">
        <v>24.5</v>
      </c>
      <c r="P8" s="55">
        <v>16.989999999999998</v>
      </c>
      <c r="Q8" s="57">
        <v>6.14</v>
      </c>
      <c r="R8" s="55">
        <v>21.62</v>
      </c>
      <c r="S8" s="58">
        <v>20.100000000000001</v>
      </c>
      <c r="T8" s="5">
        <v>64</v>
      </c>
      <c r="U8" s="56">
        <v>1.1000000000000001</v>
      </c>
      <c r="V8" s="56">
        <v>1.5</v>
      </c>
      <c r="W8" s="56">
        <v>1.5</v>
      </c>
      <c r="X8" s="56">
        <v>33</v>
      </c>
      <c r="Y8" s="59">
        <v>0.39239400000000002</v>
      </c>
      <c r="Z8" s="59">
        <v>1.46</v>
      </c>
      <c r="AA8" s="60">
        <v>147.84100000000001</v>
      </c>
      <c r="AB8" s="60">
        <f>(AA8/119.36)*100</f>
        <v>123.86142761394103</v>
      </c>
      <c r="AC8" s="21" t="s">
        <v>62</v>
      </c>
    </row>
    <row r="9" spans="1:29" x14ac:dyDescent="0.25">
      <c r="A9" s="4">
        <v>31</v>
      </c>
      <c r="B9" s="50" t="s">
        <v>63</v>
      </c>
      <c r="C9" s="51" t="s">
        <v>64</v>
      </c>
      <c r="D9" s="52">
        <v>4064</v>
      </c>
      <c r="E9" s="4"/>
      <c r="F9" s="4" t="s">
        <v>55</v>
      </c>
      <c r="G9" s="53">
        <v>43519</v>
      </c>
      <c r="H9" s="4" t="s">
        <v>61</v>
      </c>
      <c r="I9" s="54">
        <v>132.5</v>
      </c>
      <c r="J9" s="54">
        <v>268</v>
      </c>
      <c r="K9" s="54">
        <f>J9-I9</f>
        <v>135.5</v>
      </c>
      <c r="L9" s="55">
        <f>K9/133</f>
        <v>1.018796992481203</v>
      </c>
      <c r="M9" s="55">
        <f>(L9/0.86)*100</f>
        <v>118.46476656758176</v>
      </c>
      <c r="N9" s="55">
        <v>0.71</v>
      </c>
      <c r="O9" s="56">
        <v>27.4</v>
      </c>
      <c r="P9" s="55">
        <v>17.54</v>
      </c>
      <c r="Q9" s="57">
        <v>5.87</v>
      </c>
      <c r="R9" s="55">
        <v>23.56</v>
      </c>
      <c r="S9" s="58">
        <v>23.1</v>
      </c>
      <c r="T9" s="5">
        <v>60</v>
      </c>
      <c r="U9" s="56">
        <v>1</v>
      </c>
      <c r="V9" s="56">
        <v>1.6</v>
      </c>
      <c r="W9" s="56">
        <v>1</v>
      </c>
      <c r="X9" s="56">
        <v>38.5</v>
      </c>
      <c r="Y9" s="59">
        <v>0.23475499999999999</v>
      </c>
      <c r="Z9" s="59">
        <v>1.36</v>
      </c>
      <c r="AA9" s="60">
        <v>147.22800000000001</v>
      </c>
      <c r="AB9" s="60">
        <f>(AA9/119.36)*100</f>
        <v>123.34785522788205</v>
      </c>
      <c r="AC9" s="21" t="s">
        <v>57</v>
      </c>
    </row>
    <row r="10" spans="1:29" x14ac:dyDescent="0.25">
      <c r="A10" s="4">
        <v>38</v>
      </c>
      <c r="B10" s="50" t="s">
        <v>65</v>
      </c>
      <c r="C10" s="51" t="s">
        <v>66</v>
      </c>
      <c r="D10" s="52" t="s">
        <v>67</v>
      </c>
      <c r="E10" s="4"/>
      <c r="F10" s="4" t="s">
        <v>55</v>
      </c>
      <c r="G10" s="53">
        <v>43566</v>
      </c>
      <c r="H10" s="4" t="s">
        <v>68</v>
      </c>
      <c r="I10" s="54">
        <v>120.5</v>
      </c>
      <c r="J10" s="54">
        <v>262</v>
      </c>
      <c r="K10" s="54">
        <f>J10-I10</f>
        <v>141.5</v>
      </c>
      <c r="L10" s="55">
        <f>K10/133</f>
        <v>1.0639097744360901</v>
      </c>
      <c r="M10" s="55">
        <f>(L10/0.86)*100</f>
        <v>123.71043888791746</v>
      </c>
      <c r="N10" s="55">
        <v>0.8</v>
      </c>
      <c r="O10" s="56">
        <v>24</v>
      </c>
      <c r="P10" s="55">
        <v>15.41</v>
      </c>
      <c r="Q10" s="57">
        <v>5.39</v>
      </c>
      <c r="R10" s="55">
        <v>23.04</v>
      </c>
      <c r="S10" s="58">
        <v>21.2</v>
      </c>
      <c r="T10" s="5">
        <v>62</v>
      </c>
      <c r="U10" s="56">
        <v>0.9</v>
      </c>
      <c r="V10" s="56">
        <v>2.1</v>
      </c>
      <c r="W10" s="56">
        <v>1</v>
      </c>
      <c r="X10" s="56">
        <v>39.5</v>
      </c>
      <c r="Y10" s="59">
        <v>0.269347</v>
      </c>
      <c r="Z10" s="59">
        <v>1.18</v>
      </c>
      <c r="AA10" s="60">
        <v>144.91499999999999</v>
      </c>
      <c r="AB10" s="60">
        <f>(AA10/119.36)*100</f>
        <v>121.41002010723861</v>
      </c>
      <c r="AC10" s="21" t="s">
        <v>69</v>
      </c>
    </row>
    <row r="11" spans="1:29" x14ac:dyDescent="0.25">
      <c r="A11" s="4">
        <v>14</v>
      </c>
      <c r="B11" s="50" t="s">
        <v>70</v>
      </c>
      <c r="C11" s="61">
        <v>999543</v>
      </c>
      <c r="D11" s="52" t="s">
        <v>71</v>
      </c>
      <c r="E11" s="4"/>
      <c r="F11" s="4" t="s">
        <v>55</v>
      </c>
      <c r="G11" s="62">
        <v>43567</v>
      </c>
      <c r="H11" s="52" t="s">
        <v>68</v>
      </c>
      <c r="I11" s="54">
        <v>116.5</v>
      </c>
      <c r="J11" s="54">
        <v>251</v>
      </c>
      <c r="K11" s="54">
        <f>J11-I11</f>
        <v>134.5</v>
      </c>
      <c r="L11" s="55">
        <f>K11/133</f>
        <v>1.0112781954887218</v>
      </c>
      <c r="M11" s="55">
        <f>(L11/0.86)*100</f>
        <v>117.59048784752579</v>
      </c>
      <c r="N11" s="55">
        <v>0.77</v>
      </c>
      <c r="O11" s="56">
        <v>20.5</v>
      </c>
      <c r="P11" s="55">
        <v>14.21</v>
      </c>
      <c r="Q11" s="57">
        <v>5.54</v>
      </c>
      <c r="R11" s="55">
        <v>21.83</v>
      </c>
      <c r="S11" s="58">
        <v>19.100000000000001</v>
      </c>
      <c r="T11" s="5">
        <v>64</v>
      </c>
      <c r="U11" s="56">
        <v>1.1000000000000001</v>
      </c>
      <c r="V11" s="56">
        <v>1.6</v>
      </c>
      <c r="W11" s="56">
        <v>1</v>
      </c>
      <c r="X11" s="56">
        <v>33.5</v>
      </c>
      <c r="Y11" s="59">
        <v>0.25838499999999998</v>
      </c>
      <c r="Z11" s="59">
        <v>1.19</v>
      </c>
      <c r="AA11" s="60">
        <v>143.65700000000001</v>
      </c>
      <c r="AB11" s="60">
        <f>(AA11/119.36)*100</f>
        <v>120.35606568364612</v>
      </c>
      <c r="AC11" s="21" t="s">
        <v>72</v>
      </c>
    </row>
    <row r="12" spans="1:29" x14ac:dyDescent="0.25">
      <c r="A12" s="4">
        <v>36</v>
      </c>
      <c r="B12" s="50" t="s">
        <v>73</v>
      </c>
      <c r="C12" s="51" t="s">
        <v>74</v>
      </c>
      <c r="D12" s="52" t="s">
        <v>67</v>
      </c>
      <c r="E12" s="4"/>
      <c r="F12" s="4" t="s">
        <v>55</v>
      </c>
      <c r="G12" s="53">
        <v>43577</v>
      </c>
      <c r="H12" s="4" t="s">
        <v>68</v>
      </c>
      <c r="I12" s="54">
        <v>114</v>
      </c>
      <c r="J12" s="54">
        <v>240</v>
      </c>
      <c r="K12" s="54">
        <f>J12-I12</f>
        <v>126</v>
      </c>
      <c r="L12" s="55">
        <f>K12/133</f>
        <v>0.94736842105263153</v>
      </c>
      <c r="M12" s="55">
        <f>(L12/0.86)*100</f>
        <v>110.15911872705017</v>
      </c>
      <c r="N12" s="55">
        <v>0.76</v>
      </c>
      <c r="O12" s="56">
        <v>20.5</v>
      </c>
      <c r="P12" s="55">
        <v>13.64</v>
      </c>
      <c r="Q12" s="57">
        <v>5.76</v>
      </c>
      <c r="R12" s="55">
        <v>20.93</v>
      </c>
      <c r="S12" s="58">
        <v>20.100000000000001</v>
      </c>
      <c r="T12" s="5">
        <v>64</v>
      </c>
      <c r="U12" s="56">
        <v>0.7</v>
      </c>
      <c r="V12" s="56">
        <v>2.4</v>
      </c>
      <c r="W12" s="56">
        <v>1.5</v>
      </c>
      <c r="X12" s="56">
        <v>36</v>
      </c>
      <c r="Y12" s="59">
        <v>0.19509599999999999</v>
      </c>
      <c r="Z12" s="59">
        <v>1.56</v>
      </c>
      <c r="AA12" s="60">
        <v>138.99199999999999</v>
      </c>
      <c r="AB12" s="60">
        <f>(AA12/119.36)*100</f>
        <v>116.44772117962465</v>
      </c>
      <c r="AC12" s="21" t="s">
        <v>75</v>
      </c>
    </row>
    <row r="13" spans="1:29" x14ac:dyDescent="0.25">
      <c r="A13" s="4">
        <v>27</v>
      </c>
      <c r="B13" s="50" t="s">
        <v>76</v>
      </c>
      <c r="C13" s="51" t="s">
        <v>77</v>
      </c>
      <c r="D13" s="52">
        <v>4064</v>
      </c>
      <c r="E13" s="4"/>
      <c r="F13" s="4" t="s">
        <v>55</v>
      </c>
      <c r="G13" s="53">
        <v>43527</v>
      </c>
      <c r="H13" s="4" t="s">
        <v>61</v>
      </c>
      <c r="I13" s="54">
        <v>126.5</v>
      </c>
      <c r="J13" s="54">
        <v>255.5</v>
      </c>
      <c r="K13" s="54">
        <f>J13-I13</f>
        <v>129</v>
      </c>
      <c r="L13" s="55">
        <f>K13/133</f>
        <v>0.96992481203007519</v>
      </c>
      <c r="M13" s="55">
        <f>(L13/0.86)*100</f>
        <v>112.78195488721805</v>
      </c>
      <c r="N13" s="55">
        <v>0.7</v>
      </c>
      <c r="O13" s="56">
        <v>23.4</v>
      </c>
      <c r="P13" s="55">
        <v>15.53</v>
      </c>
      <c r="Q13" s="57">
        <v>5.87</v>
      </c>
      <c r="R13" s="55">
        <v>23.6</v>
      </c>
      <c r="S13" s="58">
        <v>21.4</v>
      </c>
      <c r="T13" s="5">
        <v>60</v>
      </c>
      <c r="U13" s="56">
        <v>1</v>
      </c>
      <c r="V13" s="56">
        <v>1.9</v>
      </c>
      <c r="W13" s="56">
        <v>1</v>
      </c>
      <c r="X13" s="56">
        <v>37.5</v>
      </c>
      <c r="Y13" s="59">
        <v>0.22917499999999999</v>
      </c>
      <c r="Z13" s="59">
        <v>1.1200000000000001</v>
      </c>
      <c r="AA13" s="60">
        <v>138.26499999999999</v>
      </c>
      <c r="AB13" s="60">
        <f>(AA13/119.36)*100</f>
        <v>115.83863941018765</v>
      </c>
      <c r="AC13" s="21" t="s">
        <v>57</v>
      </c>
    </row>
    <row r="14" spans="1:29" x14ac:dyDescent="0.25">
      <c r="A14" s="4">
        <v>41</v>
      </c>
      <c r="B14" s="50" t="s">
        <v>78</v>
      </c>
      <c r="C14" s="51" t="s">
        <v>79</v>
      </c>
      <c r="D14" s="52" t="s">
        <v>80</v>
      </c>
      <c r="E14" s="4"/>
      <c r="F14" s="4" t="s">
        <v>55</v>
      </c>
      <c r="G14" s="53">
        <v>43576</v>
      </c>
      <c r="H14" s="4" t="s">
        <v>61</v>
      </c>
      <c r="I14" s="54">
        <v>125</v>
      </c>
      <c r="J14" s="54">
        <v>239.5</v>
      </c>
      <c r="K14" s="54">
        <f>J14-I14</f>
        <v>114.5</v>
      </c>
      <c r="L14" s="55">
        <f>K14/133</f>
        <v>0.86090225563909772</v>
      </c>
      <c r="M14" s="55">
        <f>(L14/0.86)*100</f>
        <v>100.10491344640671</v>
      </c>
      <c r="N14" s="55">
        <v>0.75</v>
      </c>
      <c r="O14" s="56">
        <v>22.4</v>
      </c>
      <c r="P14" s="55">
        <v>14.96</v>
      </c>
      <c r="Q14" s="57">
        <v>5.09</v>
      </c>
      <c r="R14" s="55">
        <v>21.08</v>
      </c>
      <c r="S14" s="58">
        <v>20</v>
      </c>
      <c r="T14" s="5">
        <v>64</v>
      </c>
      <c r="U14" s="56">
        <v>1</v>
      </c>
      <c r="V14" s="56">
        <v>1.7</v>
      </c>
      <c r="W14" s="56">
        <v>1</v>
      </c>
      <c r="X14" s="56">
        <v>34.5</v>
      </c>
      <c r="Y14" s="59">
        <v>0.23890600000000001</v>
      </c>
      <c r="Z14" s="59">
        <v>1.52</v>
      </c>
      <c r="AA14" s="60">
        <v>137.114</v>
      </c>
      <c r="AB14" s="60">
        <f>(AA14/119.36)*100</f>
        <v>114.87432975871315</v>
      </c>
      <c r="AC14" s="21" t="s">
        <v>69</v>
      </c>
    </row>
    <row r="15" spans="1:29" x14ac:dyDescent="0.25">
      <c r="A15" s="4">
        <v>6</v>
      </c>
      <c r="B15" s="50" t="s">
        <v>81</v>
      </c>
      <c r="C15" s="61">
        <v>999537</v>
      </c>
      <c r="D15" s="52" t="s">
        <v>82</v>
      </c>
      <c r="E15" s="4" t="s">
        <v>83</v>
      </c>
      <c r="F15" s="4" t="s">
        <v>55</v>
      </c>
      <c r="G15" s="62">
        <v>43539</v>
      </c>
      <c r="H15" s="4" t="s">
        <v>68</v>
      </c>
      <c r="I15" s="54">
        <v>114</v>
      </c>
      <c r="J15" s="54">
        <v>247</v>
      </c>
      <c r="K15" s="54">
        <f>J15-I15</f>
        <v>133</v>
      </c>
      <c r="L15" s="55">
        <f>K15/133</f>
        <v>1</v>
      </c>
      <c r="M15" s="55">
        <f>(L15/0.86)*100</f>
        <v>116.27906976744187</v>
      </c>
      <c r="N15" s="55">
        <v>0.7</v>
      </c>
      <c r="O15" s="56">
        <v>24.2</v>
      </c>
      <c r="P15" s="55">
        <v>15.24</v>
      </c>
      <c r="Q15" s="57">
        <v>5.24</v>
      </c>
      <c r="R15" s="63">
        <v>25.32</v>
      </c>
      <c r="S15" s="58">
        <v>21.3</v>
      </c>
      <c r="T15" s="5">
        <v>58</v>
      </c>
      <c r="U15" s="56">
        <v>1</v>
      </c>
      <c r="V15" s="56">
        <v>1.6</v>
      </c>
      <c r="W15" s="56">
        <v>1</v>
      </c>
      <c r="X15" s="56">
        <v>36</v>
      </c>
      <c r="Y15" s="59">
        <v>0.21913199999999999</v>
      </c>
      <c r="Z15" s="59">
        <v>1.2</v>
      </c>
      <c r="AA15" s="60">
        <v>136.79</v>
      </c>
      <c r="AB15" s="60">
        <f>(AA15/119.36)*100</f>
        <v>114.6028820375335</v>
      </c>
      <c r="AC15" s="21" t="s">
        <v>72</v>
      </c>
    </row>
    <row r="16" spans="1:29" x14ac:dyDescent="0.25">
      <c r="A16" s="4">
        <v>58</v>
      </c>
      <c r="B16" s="50" t="s">
        <v>84</v>
      </c>
      <c r="C16" s="51" t="s">
        <v>85</v>
      </c>
      <c r="D16" s="52" t="s">
        <v>86</v>
      </c>
      <c r="E16" s="4"/>
      <c r="F16" s="4" t="s">
        <v>55</v>
      </c>
      <c r="G16" s="53">
        <v>43524</v>
      </c>
      <c r="H16" s="4" t="s">
        <v>87</v>
      </c>
      <c r="I16" s="54">
        <v>141</v>
      </c>
      <c r="J16" s="54">
        <v>278.5</v>
      </c>
      <c r="K16" s="54">
        <f>J16-I16</f>
        <v>137.5</v>
      </c>
      <c r="L16" s="55">
        <f>K16/133</f>
        <v>1.0338345864661653</v>
      </c>
      <c r="M16" s="55">
        <f>(L16/0.86)*100</f>
        <v>120.21332400769364</v>
      </c>
      <c r="N16" s="55">
        <v>0.75</v>
      </c>
      <c r="O16" s="56">
        <v>20</v>
      </c>
      <c r="P16" s="55">
        <v>12.83</v>
      </c>
      <c r="Q16" s="57">
        <v>5.67</v>
      </c>
      <c r="R16" s="55">
        <v>21.77</v>
      </c>
      <c r="S16" s="58">
        <v>21.9</v>
      </c>
      <c r="T16" s="5">
        <v>64</v>
      </c>
      <c r="U16" s="56">
        <v>0.7</v>
      </c>
      <c r="V16" s="56">
        <v>1.4</v>
      </c>
      <c r="W16" s="56">
        <v>2.5</v>
      </c>
      <c r="X16" s="56">
        <v>39</v>
      </c>
      <c r="Y16" s="59">
        <v>0.27360800000000002</v>
      </c>
      <c r="Z16" s="59">
        <v>1.35</v>
      </c>
      <c r="AA16" s="60">
        <v>136.16999999999999</v>
      </c>
      <c r="AB16" s="60">
        <f>(AA16/119.36)*100</f>
        <v>114.08344504021446</v>
      </c>
      <c r="AC16" s="21" t="s">
        <v>88</v>
      </c>
    </row>
    <row r="17" spans="1:29" x14ac:dyDescent="0.25">
      <c r="A17" s="4">
        <v>18</v>
      </c>
      <c r="B17" s="50" t="s">
        <v>89</v>
      </c>
      <c r="C17" s="51" t="s">
        <v>90</v>
      </c>
      <c r="D17" s="52" t="s">
        <v>91</v>
      </c>
      <c r="E17" s="4"/>
      <c r="F17" s="4" t="s">
        <v>55</v>
      </c>
      <c r="G17" s="53">
        <v>43482</v>
      </c>
      <c r="H17" s="4" t="s">
        <v>87</v>
      </c>
      <c r="I17" s="54">
        <v>151.5</v>
      </c>
      <c r="J17" s="54">
        <v>284</v>
      </c>
      <c r="K17" s="54">
        <f>J17-I17</f>
        <v>132.5</v>
      </c>
      <c r="L17" s="55">
        <f>K17/133</f>
        <v>0.99624060150375937</v>
      </c>
      <c r="M17" s="55">
        <f>(L17/0.86)*100</f>
        <v>115.84193040741388</v>
      </c>
      <c r="N17" s="55">
        <v>0.69</v>
      </c>
      <c r="O17" s="56">
        <v>22.9</v>
      </c>
      <c r="P17" s="55">
        <v>13.54</v>
      </c>
      <c r="Q17" s="57">
        <v>5.18</v>
      </c>
      <c r="R17" s="55">
        <v>21.57</v>
      </c>
      <c r="S17" s="58">
        <v>22.1</v>
      </c>
      <c r="T17" s="5">
        <v>64</v>
      </c>
      <c r="U17" s="56">
        <v>1</v>
      </c>
      <c r="V17" s="56">
        <v>1.2</v>
      </c>
      <c r="W17" s="56">
        <v>1.5</v>
      </c>
      <c r="X17" s="56">
        <v>35</v>
      </c>
      <c r="Y17" s="59">
        <v>0.27362700000000001</v>
      </c>
      <c r="Z17" s="59">
        <v>1.22</v>
      </c>
      <c r="AA17" s="60">
        <v>135.81399999999999</v>
      </c>
      <c r="AB17" s="60">
        <f>(AA17/119.36)*100</f>
        <v>113.78518766756032</v>
      </c>
      <c r="AC17" s="21" t="s">
        <v>92</v>
      </c>
    </row>
    <row r="18" spans="1:29" x14ac:dyDescent="0.25">
      <c r="A18" s="4">
        <v>60</v>
      </c>
      <c r="B18" s="50" t="s">
        <v>93</v>
      </c>
      <c r="C18" s="51" t="s">
        <v>94</v>
      </c>
      <c r="D18" s="52" t="s">
        <v>86</v>
      </c>
      <c r="E18" s="4"/>
      <c r="F18" s="4" t="s">
        <v>55</v>
      </c>
      <c r="G18" s="53">
        <v>43536</v>
      </c>
      <c r="H18" s="4" t="s">
        <v>68</v>
      </c>
      <c r="I18" s="54">
        <v>122.5</v>
      </c>
      <c r="J18" s="54">
        <v>246</v>
      </c>
      <c r="K18" s="54">
        <f>J18-I18</f>
        <v>123.5</v>
      </c>
      <c r="L18" s="55">
        <f>K18/133</f>
        <v>0.9285714285714286</v>
      </c>
      <c r="M18" s="55">
        <f>(L18/0.86)*100</f>
        <v>107.97342192691031</v>
      </c>
      <c r="N18" s="55">
        <v>0.69</v>
      </c>
      <c r="O18" s="56">
        <v>24</v>
      </c>
      <c r="P18" s="55">
        <v>14.8</v>
      </c>
      <c r="Q18" s="57">
        <v>5.33</v>
      </c>
      <c r="R18" s="55">
        <v>22.01</v>
      </c>
      <c r="S18" s="58">
        <v>23.2</v>
      </c>
      <c r="T18" s="5">
        <v>64</v>
      </c>
      <c r="U18" s="56">
        <v>1</v>
      </c>
      <c r="V18" s="56">
        <v>1.4</v>
      </c>
      <c r="W18" s="56">
        <v>1.5</v>
      </c>
      <c r="X18" s="56">
        <v>38</v>
      </c>
      <c r="Y18" s="59">
        <v>0.25535400000000003</v>
      </c>
      <c r="Z18" s="59">
        <v>1.54</v>
      </c>
      <c r="AA18" s="60">
        <v>134.70400000000001</v>
      </c>
      <c r="AB18" s="60">
        <f>(AA18/119.36)*100</f>
        <v>112.85522788203754</v>
      </c>
      <c r="AC18" s="21" t="s">
        <v>88</v>
      </c>
    </row>
    <row r="19" spans="1:29" x14ac:dyDescent="0.25">
      <c r="A19" s="4">
        <v>34</v>
      </c>
      <c r="B19" s="50" t="s">
        <v>95</v>
      </c>
      <c r="C19" s="51" t="s">
        <v>96</v>
      </c>
      <c r="D19" s="52" t="s">
        <v>60</v>
      </c>
      <c r="E19" s="4" t="s">
        <v>83</v>
      </c>
      <c r="F19" s="4" t="s">
        <v>55</v>
      </c>
      <c r="G19" s="53">
        <v>43521</v>
      </c>
      <c r="H19" s="4" t="s">
        <v>68</v>
      </c>
      <c r="I19" s="54">
        <v>113</v>
      </c>
      <c r="J19" s="54">
        <v>229</v>
      </c>
      <c r="K19" s="54">
        <f>J19-I19</f>
        <v>116</v>
      </c>
      <c r="L19" s="55">
        <f>K19/133</f>
        <v>0.8721804511278195</v>
      </c>
      <c r="M19" s="55">
        <f>(L19/0.86)*100</f>
        <v>101.41633152649064</v>
      </c>
      <c r="N19" s="55">
        <v>0.61</v>
      </c>
      <c r="O19" s="56">
        <v>25</v>
      </c>
      <c r="P19" s="55">
        <v>16.46</v>
      </c>
      <c r="Q19" s="57">
        <v>5.97</v>
      </c>
      <c r="R19" s="63">
        <v>23.96</v>
      </c>
      <c r="S19" s="58">
        <v>21.8</v>
      </c>
      <c r="T19" s="5">
        <v>60</v>
      </c>
      <c r="U19" s="64">
        <v>3.4</v>
      </c>
      <c r="V19" s="56">
        <v>1.1000000000000001</v>
      </c>
      <c r="W19" s="56">
        <v>1.5</v>
      </c>
      <c r="X19" s="56">
        <v>33.5</v>
      </c>
      <c r="Y19" s="59">
        <v>0.23802499999999999</v>
      </c>
      <c r="Z19" s="59">
        <v>1.39</v>
      </c>
      <c r="AA19" s="60">
        <v>134.541</v>
      </c>
      <c r="AB19" s="60">
        <f>(AA19/119.36)*100</f>
        <v>112.71866621983915</v>
      </c>
      <c r="AC19" s="21" t="s">
        <v>62</v>
      </c>
    </row>
    <row r="20" spans="1:29" x14ac:dyDescent="0.25">
      <c r="A20" s="4">
        <v>69</v>
      </c>
      <c r="B20" s="50" t="s">
        <v>97</v>
      </c>
      <c r="C20" s="51" t="s">
        <v>98</v>
      </c>
      <c r="D20" s="52" t="s">
        <v>99</v>
      </c>
      <c r="E20" s="4"/>
      <c r="F20" s="4" t="s">
        <v>55</v>
      </c>
      <c r="G20" s="53">
        <v>43507</v>
      </c>
      <c r="H20" s="4" t="s">
        <v>61</v>
      </c>
      <c r="I20" s="54">
        <v>133</v>
      </c>
      <c r="J20" s="54">
        <v>270.5</v>
      </c>
      <c r="K20" s="54">
        <f>J20-I20</f>
        <v>137.5</v>
      </c>
      <c r="L20" s="55">
        <f>K20/133</f>
        <v>1.0338345864661653</v>
      </c>
      <c r="M20" s="55">
        <f>(L20/0.86)*100</f>
        <v>120.21332400769364</v>
      </c>
      <c r="N20" s="55">
        <v>0.7</v>
      </c>
      <c r="O20" s="56">
        <v>21.8</v>
      </c>
      <c r="P20" s="55">
        <v>13.23</v>
      </c>
      <c r="Q20" s="57">
        <v>5.01</v>
      </c>
      <c r="R20" s="55">
        <v>22.27</v>
      </c>
      <c r="S20" s="54">
        <v>22.3</v>
      </c>
      <c r="T20" s="5">
        <v>62</v>
      </c>
      <c r="U20" s="56">
        <v>1</v>
      </c>
      <c r="V20" s="56">
        <v>1.8</v>
      </c>
      <c r="W20" s="56">
        <v>1</v>
      </c>
      <c r="X20" s="56">
        <v>33.5</v>
      </c>
      <c r="Y20" s="59">
        <v>0.219442</v>
      </c>
      <c r="Z20" s="59">
        <v>1.43</v>
      </c>
      <c r="AA20" s="60">
        <v>133.80000000000001</v>
      </c>
      <c r="AB20" s="60">
        <f>(AA20/119.36)*100</f>
        <v>112.09785522788205</v>
      </c>
      <c r="AC20" s="21" t="s">
        <v>100</v>
      </c>
    </row>
    <row r="21" spans="1:29" x14ac:dyDescent="0.25">
      <c r="A21" s="4">
        <v>59</v>
      </c>
      <c r="B21" s="50" t="s">
        <v>101</v>
      </c>
      <c r="C21" s="51" t="s">
        <v>102</v>
      </c>
      <c r="D21" s="52" t="s">
        <v>86</v>
      </c>
      <c r="E21" s="4"/>
      <c r="F21" s="4" t="s">
        <v>55</v>
      </c>
      <c r="G21" s="53">
        <v>43537</v>
      </c>
      <c r="H21" s="4" t="s">
        <v>68</v>
      </c>
      <c r="I21" s="54">
        <v>139</v>
      </c>
      <c r="J21" s="54">
        <v>280</v>
      </c>
      <c r="K21" s="54">
        <f>J21-I21</f>
        <v>141</v>
      </c>
      <c r="L21" s="55">
        <f>K21/133</f>
        <v>1.0601503759398496</v>
      </c>
      <c r="M21" s="55">
        <f>(L21/0.86)*100</f>
        <v>123.27329952788951</v>
      </c>
      <c r="N21" s="55">
        <v>0.78</v>
      </c>
      <c r="O21" s="56">
        <v>21.3</v>
      </c>
      <c r="P21" s="55">
        <v>11.31</v>
      </c>
      <c r="Q21" s="57">
        <v>4.9000000000000004</v>
      </c>
      <c r="R21" s="55">
        <v>21.43</v>
      </c>
      <c r="S21" s="58">
        <v>20</v>
      </c>
      <c r="T21" s="5">
        <v>64</v>
      </c>
      <c r="U21" s="56">
        <v>1.1000000000000001</v>
      </c>
      <c r="V21" s="56">
        <v>1.3</v>
      </c>
      <c r="W21" s="56">
        <v>1.5</v>
      </c>
      <c r="X21" s="56">
        <v>42</v>
      </c>
      <c r="Y21" s="59">
        <v>0.32761400000000002</v>
      </c>
      <c r="Z21" s="59">
        <v>1.0900000000000001</v>
      </c>
      <c r="AA21" s="60">
        <v>132.65899999999999</v>
      </c>
      <c r="AB21" s="60">
        <f>(AA21/119.36)*100</f>
        <v>111.14192359249328</v>
      </c>
      <c r="AC21" s="21" t="s">
        <v>88</v>
      </c>
    </row>
    <row r="22" spans="1:29" x14ac:dyDescent="0.25">
      <c r="A22" s="4">
        <v>30</v>
      </c>
      <c r="B22" s="50" t="s">
        <v>103</v>
      </c>
      <c r="C22" s="51" t="s">
        <v>104</v>
      </c>
      <c r="D22" s="52" t="s">
        <v>105</v>
      </c>
      <c r="E22" s="4"/>
      <c r="F22" s="4" t="s">
        <v>55</v>
      </c>
      <c r="G22" s="53">
        <v>43536</v>
      </c>
      <c r="H22" s="4" t="s">
        <v>68</v>
      </c>
      <c r="I22" s="54">
        <v>99.5</v>
      </c>
      <c r="J22" s="54">
        <v>226</v>
      </c>
      <c r="K22" s="54">
        <f>J22-I22</f>
        <v>126.5</v>
      </c>
      <c r="L22" s="55">
        <f>K22/133</f>
        <v>0.95112781954887216</v>
      </c>
      <c r="M22" s="55">
        <f>(L22/0.86)*100</f>
        <v>110.59625808707816</v>
      </c>
      <c r="N22" s="55">
        <v>0.63</v>
      </c>
      <c r="O22" s="56">
        <v>21</v>
      </c>
      <c r="P22" s="55">
        <v>13.81</v>
      </c>
      <c r="Q22" s="57">
        <v>5.5</v>
      </c>
      <c r="R22" s="55">
        <v>21.86</v>
      </c>
      <c r="S22" s="58">
        <v>24.1</v>
      </c>
      <c r="T22" s="5">
        <v>64</v>
      </c>
      <c r="U22" s="56">
        <v>1</v>
      </c>
      <c r="V22" s="56">
        <v>1.7</v>
      </c>
      <c r="W22" s="56">
        <v>1</v>
      </c>
      <c r="X22" s="56">
        <v>33.5</v>
      </c>
      <c r="Y22" s="59">
        <v>0.211925</v>
      </c>
      <c r="Z22" s="59">
        <v>1.64</v>
      </c>
      <c r="AA22" s="60">
        <v>132.09800000000001</v>
      </c>
      <c r="AB22" s="60">
        <f>(AA22/119.36)*100</f>
        <v>110.67191689008044</v>
      </c>
      <c r="AC22" s="21" t="s">
        <v>57</v>
      </c>
    </row>
    <row r="23" spans="1:29" x14ac:dyDescent="0.25">
      <c r="A23" s="4">
        <v>26</v>
      </c>
      <c r="B23" s="50" t="s">
        <v>106</v>
      </c>
      <c r="C23" s="51" t="s">
        <v>107</v>
      </c>
      <c r="D23" s="52">
        <v>261</v>
      </c>
      <c r="E23" s="4"/>
      <c r="F23" s="4" t="s">
        <v>55</v>
      </c>
      <c r="G23" s="53">
        <v>43518</v>
      </c>
      <c r="H23" s="4" t="s">
        <v>108</v>
      </c>
      <c r="I23" s="54">
        <v>125.5</v>
      </c>
      <c r="J23" s="54">
        <v>254</v>
      </c>
      <c r="K23" s="54">
        <f>J23-I23</f>
        <v>128.5</v>
      </c>
      <c r="L23" s="55">
        <f>K23/133</f>
        <v>0.96616541353383456</v>
      </c>
      <c r="M23" s="55">
        <f>(L23/0.86)*100</f>
        <v>112.34481552719006</v>
      </c>
      <c r="N23" s="55">
        <v>0.68</v>
      </c>
      <c r="O23" s="56">
        <v>25.8</v>
      </c>
      <c r="P23" s="55">
        <v>13.38</v>
      </c>
      <c r="Q23" s="57">
        <v>5.42</v>
      </c>
      <c r="R23" s="55">
        <v>22.83</v>
      </c>
      <c r="S23" s="58">
        <v>21.2</v>
      </c>
      <c r="T23" s="5">
        <v>62</v>
      </c>
      <c r="U23" s="56">
        <v>1</v>
      </c>
      <c r="V23" s="56">
        <v>1.9</v>
      </c>
      <c r="W23" s="56">
        <v>1</v>
      </c>
      <c r="X23" s="56">
        <v>37</v>
      </c>
      <c r="Y23" s="59">
        <v>0.26432699999999998</v>
      </c>
      <c r="Z23" s="59">
        <v>1.36</v>
      </c>
      <c r="AA23" s="60">
        <v>131.68</v>
      </c>
      <c r="AB23" s="60">
        <f>(AA23/119.36)*100</f>
        <v>110.32171581769437</v>
      </c>
      <c r="AC23" s="21" t="s">
        <v>57</v>
      </c>
    </row>
    <row r="24" spans="1:29" x14ac:dyDescent="0.25">
      <c r="A24" s="4">
        <v>64</v>
      </c>
      <c r="B24" s="50" t="s">
        <v>109</v>
      </c>
      <c r="C24" s="51" t="s">
        <v>110</v>
      </c>
      <c r="D24" s="52" t="s">
        <v>111</v>
      </c>
      <c r="E24" s="4"/>
      <c r="F24" s="4" t="s">
        <v>55</v>
      </c>
      <c r="G24" s="53">
        <v>43508</v>
      </c>
      <c r="H24" s="4" t="s">
        <v>68</v>
      </c>
      <c r="I24" s="54">
        <v>113</v>
      </c>
      <c r="J24" s="54">
        <v>246</v>
      </c>
      <c r="K24" s="54">
        <f>J24-I24</f>
        <v>133</v>
      </c>
      <c r="L24" s="55">
        <f>K24/133</f>
        <v>1</v>
      </c>
      <c r="M24" s="55">
        <f>(L24/0.86)*100</f>
        <v>116.27906976744187</v>
      </c>
      <c r="N24" s="55">
        <v>0.64</v>
      </c>
      <c r="O24" s="56">
        <v>19.7</v>
      </c>
      <c r="P24" s="55">
        <v>11.06</v>
      </c>
      <c r="Q24" s="57">
        <v>4.67</v>
      </c>
      <c r="R24" s="55">
        <v>20.56</v>
      </c>
      <c r="S24" s="58">
        <v>18.8</v>
      </c>
      <c r="T24" s="5">
        <v>70</v>
      </c>
      <c r="U24" s="56">
        <v>0.9</v>
      </c>
      <c r="V24" s="56">
        <v>2.2000000000000002</v>
      </c>
      <c r="W24" s="56">
        <v>1</v>
      </c>
      <c r="X24" s="56">
        <v>33</v>
      </c>
      <c r="Y24" s="59">
        <v>0.26959100000000003</v>
      </c>
      <c r="Z24" s="59">
        <v>1.31</v>
      </c>
      <c r="AA24" s="60">
        <v>131.24</v>
      </c>
      <c r="AB24" s="60">
        <f>(AA24/119.36)*100</f>
        <v>109.95308310991958</v>
      </c>
      <c r="AC24" s="21" t="s">
        <v>100</v>
      </c>
    </row>
    <row r="25" spans="1:29" s="35" customFormat="1" ht="15.75" thickBot="1" x14ac:dyDescent="0.3">
      <c r="A25" s="65">
        <v>65</v>
      </c>
      <c r="B25" s="66" t="s">
        <v>112</v>
      </c>
      <c r="C25" s="67" t="s">
        <v>113</v>
      </c>
      <c r="D25" s="68" t="s">
        <v>114</v>
      </c>
      <c r="E25" s="65" t="s">
        <v>83</v>
      </c>
      <c r="F25" s="65" t="s">
        <v>55</v>
      </c>
      <c r="G25" s="69">
        <v>43508</v>
      </c>
      <c r="H25" s="65" t="s">
        <v>68</v>
      </c>
      <c r="I25" s="70">
        <v>127.5</v>
      </c>
      <c r="J25" s="70">
        <v>255.5</v>
      </c>
      <c r="K25" s="70">
        <f>J25-I25</f>
        <v>128</v>
      </c>
      <c r="L25" s="71">
        <f>K25/133</f>
        <v>0.96240601503759393</v>
      </c>
      <c r="M25" s="71">
        <f>(L25/0.86)*100</f>
        <v>111.90767616716208</v>
      </c>
      <c r="N25" s="71">
        <v>0.66</v>
      </c>
      <c r="O25" s="72">
        <v>22.1</v>
      </c>
      <c r="P25" s="71">
        <v>13.91</v>
      </c>
      <c r="Q25" s="73">
        <v>5.29</v>
      </c>
      <c r="R25" s="74">
        <v>24.44</v>
      </c>
      <c r="S25" s="75">
        <v>20</v>
      </c>
      <c r="T25" s="76">
        <v>60</v>
      </c>
      <c r="U25" s="72">
        <v>2.1</v>
      </c>
      <c r="V25" s="72">
        <v>2.2999999999999998</v>
      </c>
      <c r="W25" s="72">
        <v>1</v>
      </c>
      <c r="X25" s="72">
        <v>35.5</v>
      </c>
      <c r="Y25" s="77">
        <v>0.22988900000000001</v>
      </c>
      <c r="Z25" s="77">
        <v>1.29</v>
      </c>
      <c r="AA25" s="78">
        <v>131.04400000000001</v>
      </c>
      <c r="AB25" s="78">
        <f>(AA25/119.36)*100</f>
        <v>109.78887399463808</v>
      </c>
      <c r="AC25" s="34" t="s">
        <v>100</v>
      </c>
    </row>
    <row r="26" spans="1:29" x14ac:dyDescent="0.25">
      <c r="A26" s="36">
        <v>62</v>
      </c>
      <c r="B26" s="37" t="s">
        <v>115</v>
      </c>
      <c r="C26" s="38" t="s">
        <v>116</v>
      </c>
      <c r="D26" s="39" t="s">
        <v>86</v>
      </c>
      <c r="E26" s="36" t="s">
        <v>83</v>
      </c>
      <c r="F26" s="36" t="s">
        <v>55</v>
      </c>
      <c r="G26" s="40">
        <v>43533</v>
      </c>
      <c r="H26" s="36" t="s">
        <v>61</v>
      </c>
      <c r="I26" s="41">
        <v>162.5</v>
      </c>
      <c r="J26" s="41">
        <v>286</v>
      </c>
      <c r="K26" s="41">
        <f>J26-I26</f>
        <v>123.5</v>
      </c>
      <c r="L26" s="42">
        <f>K26/133</f>
        <v>0.9285714285714286</v>
      </c>
      <c r="M26" s="42">
        <f>(L26/0.86)*100</f>
        <v>107.97342192691031</v>
      </c>
      <c r="N26" s="42">
        <v>0.79</v>
      </c>
      <c r="O26" s="43">
        <v>20.8</v>
      </c>
      <c r="P26" s="42">
        <v>12.8</v>
      </c>
      <c r="Q26" s="44">
        <v>4.9000000000000004</v>
      </c>
      <c r="R26" s="42">
        <v>21.08</v>
      </c>
      <c r="S26" s="45">
        <v>20.6</v>
      </c>
      <c r="T26" s="46">
        <v>64</v>
      </c>
      <c r="U26" s="43">
        <v>1.3</v>
      </c>
      <c r="V26" s="43">
        <v>1.6</v>
      </c>
      <c r="W26" s="79">
        <v>3.5</v>
      </c>
      <c r="X26" s="43">
        <v>39</v>
      </c>
      <c r="Y26" s="47">
        <v>0.31389099999999998</v>
      </c>
      <c r="Z26" s="47">
        <v>1.22</v>
      </c>
      <c r="AA26" s="48">
        <v>131.024</v>
      </c>
      <c r="AB26" s="48">
        <f>(AA26/119.36)*100</f>
        <v>109.77211796246648</v>
      </c>
      <c r="AC26" s="49" t="s">
        <v>88</v>
      </c>
    </row>
    <row r="27" spans="1:29" x14ac:dyDescent="0.25">
      <c r="A27" s="4">
        <v>3</v>
      </c>
      <c r="B27" s="50" t="s">
        <v>117</v>
      </c>
      <c r="C27" s="61">
        <v>999534</v>
      </c>
      <c r="D27" s="52" t="s">
        <v>118</v>
      </c>
      <c r="E27" s="4" t="s">
        <v>83</v>
      </c>
      <c r="F27" s="4" t="s">
        <v>55</v>
      </c>
      <c r="G27" s="62">
        <v>43526</v>
      </c>
      <c r="H27" s="4" t="s">
        <v>61</v>
      </c>
      <c r="I27" s="54">
        <v>116.5</v>
      </c>
      <c r="J27" s="54">
        <v>257</v>
      </c>
      <c r="K27" s="54">
        <f>J27-I27</f>
        <v>140.5</v>
      </c>
      <c r="L27" s="55">
        <f>K27/133</f>
        <v>1.0563909774436091</v>
      </c>
      <c r="M27" s="55">
        <f>(L27/0.86)*100</f>
        <v>122.83616016786152</v>
      </c>
      <c r="N27" s="55">
        <v>0.7</v>
      </c>
      <c r="O27" s="56">
        <v>21.8</v>
      </c>
      <c r="P27" s="55">
        <v>13.24</v>
      </c>
      <c r="Q27" s="57">
        <v>5.74</v>
      </c>
      <c r="R27" s="63">
        <v>24.17</v>
      </c>
      <c r="S27" s="58">
        <v>23.5</v>
      </c>
      <c r="T27" s="5">
        <v>60</v>
      </c>
      <c r="U27" s="56">
        <v>1</v>
      </c>
      <c r="V27" s="56">
        <v>1.6</v>
      </c>
      <c r="W27" s="56">
        <v>1</v>
      </c>
      <c r="X27" s="56">
        <v>36</v>
      </c>
      <c r="Y27" s="59">
        <v>0.29344199999999998</v>
      </c>
      <c r="Z27" s="59">
        <v>1.28</v>
      </c>
      <c r="AA27" s="60">
        <v>130.46299999999999</v>
      </c>
      <c r="AB27" s="60">
        <f>(AA27/119.36)*100</f>
        <v>109.30211126005362</v>
      </c>
      <c r="AC27" s="21" t="s">
        <v>72</v>
      </c>
    </row>
    <row r="28" spans="1:29" x14ac:dyDescent="0.25">
      <c r="A28" s="4">
        <v>61</v>
      </c>
      <c r="B28" s="50" t="s">
        <v>119</v>
      </c>
      <c r="C28" s="51" t="s">
        <v>120</v>
      </c>
      <c r="D28" s="52" t="s">
        <v>86</v>
      </c>
      <c r="E28" s="4" t="s">
        <v>83</v>
      </c>
      <c r="F28" s="4" t="s">
        <v>55</v>
      </c>
      <c r="G28" s="53">
        <v>43533</v>
      </c>
      <c r="H28" s="4" t="s">
        <v>68</v>
      </c>
      <c r="I28" s="54">
        <v>134</v>
      </c>
      <c r="J28" s="54">
        <v>274</v>
      </c>
      <c r="K28" s="54">
        <f>J28-I28</f>
        <v>140</v>
      </c>
      <c r="L28" s="55">
        <f>K28/133</f>
        <v>1.0526315789473684</v>
      </c>
      <c r="M28" s="55">
        <f>(L28/0.86)*100</f>
        <v>122.39902080783354</v>
      </c>
      <c r="N28" s="55">
        <v>0.76</v>
      </c>
      <c r="O28" s="56">
        <v>18.100000000000001</v>
      </c>
      <c r="P28" s="55">
        <v>10.41</v>
      </c>
      <c r="Q28" s="57">
        <v>4.26</v>
      </c>
      <c r="R28" s="55">
        <v>21.15</v>
      </c>
      <c r="S28" s="58">
        <v>18.7</v>
      </c>
      <c r="T28" s="5">
        <v>64</v>
      </c>
      <c r="U28" s="56">
        <v>1.1000000000000001</v>
      </c>
      <c r="V28" s="56">
        <v>1.6</v>
      </c>
      <c r="W28" s="64">
        <v>3.1</v>
      </c>
      <c r="X28" s="56">
        <v>41</v>
      </c>
      <c r="Y28" s="59">
        <v>0.22917999999999999</v>
      </c>
      <c r="Z28" s="59">
        <v>1.39</v>
      </c>
      <c r="AA28" s="60">
        <v>128.518</v>
      </c>
      <c r="AB28" s="60">
        <f>(AA28/119.36)*100</f>
        <v>107.67258713136729</v>
      </c>
      <c r="AC28" s="21" t="s">
        <v>88</v>
      </c>
    </row>
    <row r="29" spans="1:29" x14ac:dyDescent="0.25">
      <c r="A29" s="4">
        <v>33</v>
      </c>
      <c r="B29" s="50" t="s">
        <v>121</v>
      </c>
      <c r="C29" s="51" t="s">
        <v>122</v>
      </c>
      <c r="D29" s="52" t="s">
        <v>60</v>
      </c>
      <c r="E29" s="4"/>
      <c r="F29" s="4" t="s">
        <v>55</v>
      </c>
      <c r="G29" s="53">
        <v>43508</v>
      </c>
      <c r="H29" s="4" t="s">
        <v>68</v>
      </c>
      <c r="I29" s="54">
        <v>96.5</v>
      </c>
      <c r="J29" s="54">
        <v>226.5</v>
      </c>
      <c r="K29" s="54">
        <f>J29-I29</f>
        <v>130</v>
      </c>
      <c r="L29" s="55">
        <f>K29/133</f>
        <v>0.97744360902255634</v>
      </c>
      <c r="M29" s="55">
        <f>(L29/0.86)*100</f>
        <v>113.65623360727399</v>
      </c>
      <c r="N29" s="55">
        <v>0.59</v>
      </c>
      <c r="O29" s="56">
        <v>18.899999999999999</v>
      </c>
      <c r="P29" s="55">
        <v>13.21</v>
      </c>
      <c r="Q29" s="57">
        <v>5.24</v>
      </c>
      <c r="R29" s="55">
        <v>23.53</v>
      </c>
      <c r="S29" s="58">
        <v>21.5</v>
      </c>
      <c r="T29" s="5">
        <v>60</v>
      </c>
      <c r="U29" s="56">
        <v>1.1000000000000001</v>
      </c>
      <c r="V29" s="56">
        <v>1.1000000000000001</v>
      </c>
      <c r="W29" s="56">
        <v>1</v>
      </c>
      <c r="X29" s="56">
        <v>35.5</v>
      </c>
      <c r="Y29" s="59">
        <v>0.214588</v>
      </c>
      <c r="Z29" s="59">
        <v>1.32</v>
      </c>
      <c r="AA29" s="60">
        <v>128.48699999999999</v>
      </c>
      <c r="AB29" s="60">
        <f>(AA29/119.36)*100</f>
        <v>107.64661528150134</v>
      </c>
      <c r="AC29" s="21" t="s">
        <v>123</v>
      </c>
    </row>
    <row r="30" spans="1:29" x14ac:dyDescent="0.25">
      <c r="A30" s="4">
        <v>47</v>
      </c>
      <c r="B30" s="50" t="s">
        <v>124</v>
      </c>
      <c r="C30" s="51" t="s">
        <v>125</v>
      </c>
      <c r="D30" s="52" t="s">
        <v>126</v>
      </c>
      <c r="E30" s="4"/>
      <c r="F30" s="4" t="s">
        <v>55</v>
      </c>
      <c r="G30" s="53">
        <v>43567</v>
      </c>
      <c r="H30" s="4" t="s">
        <v>56</v>
      </c>
      <c r="I30" s="54">
        <v>103.5</v>
      </c>
      <c r="J30" s="54">
        <v>230</v>
      </c>
      <c r="K30" s="54">
        <f>AVERAGE(K4:K29)</f>
        <v>131.41304347826087</v>
      </c>
      <c r="L30" s="55">
        <f>K30/133</f>
        <v>0.98806799607714946</v>
      </c>
      <c r="M30" s="55">
        <f>(L30/0.86)*100</f>
        <v>114.89162745083132</v>
      </c>
      <c r="N30" s="55">
        <v>0.7</v>
      </c>
      <c r="O30" s="56">
        <v>21.3</v>
      </c>
      <c r="P30" s="55">
        <v>12.1</v>
      </c>
      <c r="Q30" s="57">
        <v>5.44</v>
      </c>
      <c r="R30" s="55">
        <v>21.82</v>
      </c>
      <c r="S30" s="58">
        <v>19.8</v>
      </c>
      <c r="T30" s="5">
        <v>64</v>
      </c>
      <c r="U30" s="56">
        <v>2.1</v>
      </c>
      <c r="V30" s="56">
        <v>1.7</v>
      </c>
      <c r="W30" s="56">
        <v>1</v>
      </c>
      <c r="X30" s="56">
        <v>35</v>
      </c>
      <c r="Y30" s="59">
        <v>0.209705</v>
      </c>
      <c r="Z30" s="59">
        <v>1.59</v>
      </c>
      <c r="AA30" s="60">
        <v>127.78700000000001</v>
      </c>
      <c r="AB30" s="60">
        <f>(AA30/119.36)*100</f>
        <v>107.06015415549599</v>
      </c>
      <c r="AC30" s="21" t="s">
        <v>127</v>
      </c>
    </row>
    <row r="31" spans="1:29" x14ac:dyDescent="0.25">
      <c r="A31" s="4">
        <v>20</v>
      </c>
      <c r="B31" s="50" t="s">
        <v>128</v>
      </c>
      <c r="C31" s="51" t="s">
        <v>129</v>
      </c>
      <c r="D31" s="52" t="s">
        <v>130</v>
      </c>
      <c r="E31" s="4"/>
      <c r="F31" s="4" t="s">
        <v>55</v>
      </c>
      <c r="G31" s="53">
        <v>43490</v>
      </c>
      <c r="H31" s="4" t="s">
        <v>68</v>
      </c>
      <c r="I31" s="54">
        <v>112</v>
      </c>
      <c r="J31" s="54">
        <v>233</v>
      </c>
      <c r="K31" s="54">
        <f>J31-I31</f>
        <v>121</v>
      </c>
      <c r="L31" s="55">
        <f>K31/133</f>
        <v>0.90977443609022557</v>
      </c>
      <c r="M31" s="55">
        <f>(L31/0.86)*100</f>
        <v>105.78772512677041</v>
      </c>
      <c r="N31" s="55">
        <v>0.57999999999999996</v>
      </c>
      <c r="O31" s="56">
        <v>23.4</v>
      </c>
      <c r="P31" s="55">
        <v>13.74</v>
      </c>
      <c r="Q31" s="57">
        <v>5.93</v>
      </c>
      <c r="R31" s="55">
        <v>22.71</v>
      </c>
      <c r="S31" s="58">
        <v>23.3</v>
      </c>
      <c r="T31" s="5">
        <v>62</v>
      </c>
      <c r="U31" s="56">
        <v>1</v>
      </c>
      <c r="V31" s="56">
        <v>1.7</v>
      </c>
      <c r="W31" s="56">
        <v>1</v>
      </c>
      <c r="X31" s="56">
        <v>32</v>
      </c>
      <c r="Y31" s="59">
        <v>0.27163300000000001</v>
      </c>
      <c r="Z31" s="59">
        <v>1.57</v>
      </c>
      <c r="AA31" s="60">
        <v>127.786</v>
      </c>
      <c r="AB31" s="60">
        <f>(AA31/119.36)*100</f>
        <v>107.0593163538874</v>
      </c>
      <c r="AC31" s="21" t="s">
        <v>92</v>
      </c>
    </row>
    <row r="32" spans="1:29" x14ac:dyDescent="0.25">
      <c r="A32" s="4">
        <v>63</v>
      </c>
      <c r="B32" s="50" t="s">
        <v>131</v>
      </c>
      <c r="C32" s="51" t="s">
        <v>132</v>
      </c>
      <c r="D32" s="52" t="s">
        <v>86</v>
      </c>
      <c r="E32" s="4"/>
      <c r="F32" s="4" t="s">
        <v>55</v>
      </c>
      <c r="G32" s="53">
        <v>43524</v>
      </c>
      <c r="H32" s="4" t="s">
        <v>87</v>
      </c>
      <c r="I32" s="54">
        <v>134</v>
      </c>
      <c r="J32" s="54">
        <v>257.5</v>
      </c>
      <c r="K32" s="54">
        <f>J32-I32</f>
        <v>123.5</v>
      </c>
      <c r="L32" s="55">
        <f>K32/133</f>
        <v>0.9285714285714286</v>
      </c>
      <c r="M32" s="55">
        <f>(L32/0.86)*100</f>
        <v>107.97342192691031</v>
      </c>
      <c r="N32" s="55">
        <v>0.7</v>
      </c>
      <c r="O32" s="56">
        <v>20.8</v>
      </c>
      <c r="P32" s="55">
        <v>12.37</v>
      </c>
      <c r="Q32" s="57">
        <v>4.84</v>
      </c>
      <c r="R32" s="55">
        <v>21.01</v>
      </c>
      <c r="S32" s="58">
        <v>22</v>
      </c>
      <c r="T32" s="5">
        <v>64</v>
      </c>
      <c r="U32" s="56">
        <v>1.4</v>
      </c>
      <c r="V32" s="56">
        <v>1.2</v>
      </c>
      <c r="W32" s="56">
        <v>2.5</v>
      </c>
      <c r="X32" s="56">
        <v>39</v>
      </c>
      <c r="Y32" s="59">
        <v>0.266011</v>
      </c>
      <c r="Z32" s="59">
        <v>1.19</v>
      </c>
      <c r="AA32" s="60">
        <v>127.524</v>
      </c>
      <c r="AB32" s="60">
        <f>(AA32/119.36)*100</f>
        <v>106.83981233243969</v>
      </c>
      <c r="AC32" s="21" t="s">
        <v>88</v>
      </c>
    </row>
    <row r="33" spans="1:29" x14ac:dyDescent="0.25">
      <c r="A33" s="4">
        <v>37</v>
      </c>
      <c r="B33" s="50" t="s">
        <v>133</v>
      </c>
      <c r="C33" s="51" t="s">
        <v>134</v>
      </c>
      <c r="D33" s="52" t="s">
        <v>135</v>
      </c>
      <c r="E33" s="4"/>
      <c r="F33" s="4" t="s">
        <v>55</v>
      </c>
      <c r="G33" s="53">
        <v>43571</v>
      </c>
      <c r="H33" s="4" t="s">
        <v>68</v>
      </c>
      <c r="I33" s="54">
        <v>96.5</v>
      </c>
      <c r="J33" s="54">
        <v>231.5</v>
      </c>
      <c r="K33" s="54">
        <f>J33-I33</f>
        <v>135</v>
      </c>
      <c r="L33" s="55">
        <f>K33/133</f>
        <v>1.0150375939849625</v>
      </c>
      <c r="M33" s="55">
        <f>(L33/0.86)*100</f>
        <v>118.02762720755378</v>
      </c>
      <c r="N33" s="55">
        <v>0.72</v>
      </c>
      <c r="O33" s="56">
        <v>16.5</v>
      </c>
      <c r="P33" s="55">
        <v>10.27</v>
      </c>
      <c r="Q33" s="57">
        <v>4.6500000000000004</v>
      </c>
      <c r="R33" s="55">
        <v>19.98</v>
      </c>
      <c r="S33" s="58">
        <v>21.5</v>
      </c>
      <c r="T33" s="5">
        <v>70</v>
      </c>
      <c r="U33" s="56">
        <v>1.2</v>
      </c>
      <c r="V33" s="56">
        <v>1.5</v>
      </c>
      <c r="W33" s="56">
        <v>1</v>
      </c>
      <c r="X33" s="56">
        <v>32</v>
      </c>
      <c r="Y33" s="59">
        <v>0.22018399999999999</v>
      </c>
      <c r="Z33" s="59">
        <v>1.39</v>
      </c>
      <c r="AA33" s="60">
        <v>127.27200000000001</v>
      </c>
      <c r="AB33" s="60">
        <f>(AA33/119.36)*100</f>
        <v>106.62868632707776</v>
      </c>
      <c r="AC33" s="21" t="s">
        <v>75</v>
      </c>
    </row>
    <row r="34" spans="1:29" x14ac:dyDescent="0.25">
      <c r="A34" s="4">
        <v>5</v>
      </c>
      <c r="B34" s="50" t="s">
        <v>136</v>
      </c>
      <c r="C34" s="61">
        <v>999536</v>
      </c>
      <c r="D34" s="52" t="s">
        <v>118</v>
      </c>
      <c r="E34" s="4"/>
      <c r="F34" s="4" t="s">
        <v>55</v>
      </c>
      <c r="G34" s="62">
        <v>43534</v>
      </c>
      <c r="H34" s="4" t="s">
        <v>61</v>
      </c>
      <c r="I34" s="54">
        <v>106.5</v>
      </c>
      <c r="J34" s="54">
        <v>232</v>
      </c>
      <c r="K34" s="54">
        <f>J34-I34</f>
        <v>125.5</v>
      </c>
      <c r="L34" s="55">
        <f>K34/133</f>
        <v>0.94360902255639101</v>
      </c>
      <c r="M34" s="55">
        <f>(L34/0.86)*100</f>
        <v>109.72197936702221</v>
      </c>
      <c r="N34" s="55">
        <v>0.64</v>
      </c>
      <c r="O34" s="56">
        <v>18.399999999999999</v>
      </c>
      <c r="P34" s="55">
        <v>11.63</v>
      </c>
      <c r="Q34" s="57">
        <v>5.01</v>
      </c>
      <c r="R34" s="55">
        <v>20.89</v>
      </c>
      <c r="S34" s="58">
        <v>21.9</v>
      </c>
      <c r="T34" s="5">
        <v>64</v>
      </c>
      <c r="U34" s="56">
        <v>1</v>
      </c>
      <c r="V34" s="56">
        <v>1.3</v>
      </c>
      <c r="W34" s="56">
        <v>1.7</v>
      </c>
      <c r="X34" s="56">
        <v>35</v>
      </c>
      <c r="Y34" s="59">
        <v>0.24768399999999999</v>
      </c>
      <c r="Z34" s="59">
        <v>1.25</v>
      </c>
      <c r="AA34" s="60">
        <v>126.637</v>
      </c>
      <c r="AB34" s="60">
        <f>(AA34/119.36)*100</f>
        <v>106.09668230563003</v>
      </c>
      <c r="AC34" s="21" t="s">
        <v>72</v>
      </c>
    </row>
    <row r="35" spans="1:29" x14ac:dyDescent="0.25">
      <c r="A35" s="4">
        <v>68</v>
      </c>
      <c r="B35" s="50" t="s">
        <v>137</v>
      </c>
      <c r="C35" s="51" t="s">
        <v>138</v>
      </c>
      <c r="D35" s="52" t="s">
        <v>114</v>
      </c>
      <c r="E35" s="4"/>
      <c r="F35" s="4" t="s">
        <v>55</v>
      </c>
      <c r="G35" s="53">
        <v>43493</v>
      </c>
      <c r="H35" s="4" t="s">
        <v>68</v>
      </c>
      <c r="I35" s="54">
        <v>105</v>
      </c>
      <c r="J35" s="54">
        <v>230.5</v>
      </c>
      <c r="K35" s="54">
        <f>J35-I35</f>
        <v>125.5</v>
      </c>
      <c r="L35" s="55">
        <f>K35/133</f>
        <v>0.94360902255639101</v>
      </c>
      <c r="M35" s="55">
        <f>(L35/0.86)*100</f>
        <v>109.72197936702221</v>
      </c>
      <c r="N35" s="55">
        <v>0.56999999999999995</v>
      </c>
      <c r="O35" s="56">
        <v>18.399999999999999</v>
      </c>
      <c r="P35" s="55">
        <v>11.89</v>
      </c>
      <c r="Q35" s="57">
        <v>5.76</v>
      </c>
      <c r="R35" s="55">
        <v>21.37</v>
      </c>
      <c r="S35" s="54">
        <v>23.3</v>
      </c>
      <c r="T35" s="5">
        <v>64</v>
      </c>
      <c r="U35" s="56">
        <v>1</v>
      </c>
      <c r="V35" s="56">
        <v>1.5</v>
      </c>
      <c r="W35" s="56">
        <v>2</v>
      </c>
      <c r="X35" s="56">
        <v>35.5</v>
      </c>
      <c r="Y35" s="59">
        <v>0.21926399999999999</v>
      </c>
      <c r="Z35" s="59">
        <v>1.42</v>
      </c>
      <c r="AA35" s="60">
        <v>126.437</v>
      </c>
      <c r="AB35" s="60">
        <f>(AA35/119.36)*100</f>
        <v>105.9291219839142</v>
      </c>
      <c r="AC35" s="21" t="s">
        <v>100</v>
      </c>
    </row>
    <row r="36" spans="1:29" x14ac:dyDescent="0.25">
      <c r="A36" s="4">
        <v>32</v>
      </c>
      <c r="B36" s="50" t="s">
        <v>139</v>
      </c>
      <c r="C36" s="51" t="s">
        <v>140</v>
      </c>
      <c r="D36" s="52" t="s">
        <v>60</v>
      </c>
      <c r="E36" s="4" t="s">
        <v>83</v>
      </c>
      <c r="F36" s="4" t="s">
        <v>55</v>
      </c>
      <c r="G36" s="53">
        <v>43521</v>
      </c>
      <c r="H36" s="4" t="s">
        <v>68</v>
      </c>
      <c r="I36" s="54">
        <v>111.5</v>
      </c>
      <c r="J36" s="54">
        <v>216.5</v>
      </c>
      <c r="K36" s="54">
        <f>J36-I36</f>
        <v>105</v>
      </c>
      <c r="L36" s="55">
        <f>K36/133</f>
        <v>0.78947368421052633</v>
      </c>
      <c r="M36" s="55">
        <f>(L36/0.86)*100</f>
        <v>91.799265605875163</v>
      </c>
      <c r="N36" s="55">
        <v>0.57999999999999996</v>
      </c>
      <c r="O36" s="56">
        <v>25.3</v>
      </c>
      <c r="P36" s="55">
        <v>16.170000000000002</v>
      </c>
      <c r="Q36" s="57">
        <v>5.89</v>
      </c>
      <c r="R36" s="63">
        <v>24.82</v>
      </c>
      <c r="S36" s="58">
        <v>23.3</v>
      </c>
      <c r="T36" s="5">
        <v>60</v>
      </c>
      <c r="U36" s="64">
        <v>3.4</v>
      </c>
      <c r="V36" s="56">
        <v>1.8</v>
      </c>
      <c r="W36" s="56">
        <v>1</v>
      </c>
      <c r="X36" s="56">
        <v>35</v>
      </c>
      <c r="Y36" s="59">
        <v>0.25840200000000002</v>
      </c>
      <c r="Z36" s="59">
        <v>1.82</v>
      </c>
      <c r="AA36" s="60">
        <v>126.41800000000001</v>
      </c>
      <c r="AB36" s="60">
        <f>(AA36/119.36)*100</f>
        <v>105.9132037533512</v>
      </c>
      <c r="AC36" s="21" t="s">
        <v>123</v>
      </c>
    </row>
    <row r="37" spans="1:29" x14ac:dyDescent="0.25">
      <c r="A37" s="4">
        <v>25</v>
      </c>
      <c r="B37" s="50" t="s">
        <v>141</v>
      </c>
      <c r="C37" s="51" t="s">
        <v>142</v>
      </c>
      <c r="D37" s="52" t="s">
        <v>143</v>
      </c>
      <c r="E37" s="4" t="s">
        <v>83</v>
      </c>
      <c r="F37" s="4" t="s">
        <v>55</v>
      </c>
      <c r="G37" s="53">
        <v>43520</v>
      </c>
      <c r="H37" s="4" t="s">
        <v>56</v>
      </c>
      <c r="I37" s="54">
        <v>128</v>
      </c>
      <c r="J37" s="54">
        <v>258.5</v>
      </c>
      <c r="K37" s="54">
        <f>J37-I37</f>
        <v>130.5</v>
      </c>
      <c r="L37" s="55">
        <f>K37/133</f>
        <v>0.98120300751879697</v>
      </c>
      <c r="M37" s="55">
        <f>(L37/0.86)*100</f>
        <v>114.09337296730197</v>
      </c>
      <c r="N37" s="55">
        <v>0.69</v>
      </c>
      <c r="O37" s="56">
        <v>23.4</v>
      </c>
      <c r="P37" s="55">
        <v>13.14</v>
      </c>
      <c r="Q37" s="57">
        <v>5.57</v>
      </c>
      <c r="R37" s="63">
        <v>25.93</v>
      </c>
      <c r="S37" s="58">
        <v>23.8</v>
      </c>
      <c r="T37" s="5">
        <v>58</v>
      </c>
      <c r="U37" s="56">
        <v>0.9</v>
      </c>
      <c r="V37" s="56">
        <v>1.5</v>
      </c>
      <c r="W37" s="56">
        <v>1</v>
      </c>
      <c r="X37" s="56">
        <v>35</v>
      </c>
      <c r="Y37" s="59">
        <v>0.26463399999999998</v>
      </c>
      <c r="Z37" s="59">
        <v>1.39</v>
      </c>
      <c r="AA37" s="60">
        <v>125.182</v>
      </c>
      <c r="AB37" s="60">
        <f>(AA37/119.36)*100</f>
        <v>104.87768096514745</v>
      </c>
      <c r="AC37" s="21" t="s">
        <v>57</v>
      </c>
    </row>
    <row r="38" spans="1:29" x14ac:dyDescent="0.25">
      <c r="A38" s="4">
        <v>12</v>
      </c>
      <c r="B38" s="50" t="s">
        <v>144</v>
      </c>
      <c r="C38" s="61">
        <v>999541</v>
      </c>
      <c r="D38" s="52" t="s">
        <v>118</v>
      </c>
      <c r="E38" s="36"/>
      <c r="F38" s="4" t="s">
        <v>55</v>
      </c>
      <c r="G38" s="62">
        <v>43522</v>
      </c>
      <c r="H38" s="4" t="s">
        <v>68</v>
      </c>
      <c r="I38" s="54">
        <v>104.5</v>
      </c>
      <c r="J38" s="54">
        <v>229.5</v>
      </c>
      <c r="K38" s="41">
        <f>J38-I38</f>
        <v>125</v>
      </c>
      <c r="L38" s="55">
        <f>K38/133</f>
        <v>0.93984962406015038</v>
      </c>
      <c r="M38" s="55">
        <f>(L38/0.86)*100</f>
        <v>109.28484000699423</v>
      </c>
      <c r="N38" s="1">
        <v>0.62</v>
      </c>
      <c r="O38" s="56">
        <v>16.8</v>
      </c>
      <c r="P38" s="55">
        <v>11.05</v>
      </c>
      <c r="Q38" s="57">
        <v>5.33</v>
      </c>
      <c r="R38" s="55">
        <v>21.16</v>
      </c>
      <c r="S38" s="58">
        <v>22.2</v>
      </c>
      <c r="T38" s="5">
        <v>64</v>
      </c>
      <c r="U38" s="56">
        <v>1</v>
      </c>
      <c r="V38" s="56">
        <v>1.5</v>
      </c>
      <c r="W38" s="56">
        <v>1</v>
      </c>
      <c r="X38" s="56">
        <v>35</v>
      </c>
      <c r="Y38" s="59">
        <v>0.259488</v>
      </c>
      <c r="Z38" s="59">
        <v>1.0900000000000001</v>
      </c>
      <c r="AA38" s="48">
        <v>124.181</v>
      </c>
      <c r="AB38" s="60">
        <f>(AA38/119.36)*100</f>
        <v>104.03904155495978</v>
      </c>
      <c r="AC38" s="49" t="s">
        <v>72</v>
      </c>
    </row>
    <row r="39" spans="1:29" x14ac:dyDescent="0.25">
      <c r="A39" s="4">
        <v>11</v>
      </c>
      <c r="B39" s="50" t="s">
        <v>145</v>
      </c>
      <c r="C39" s="61">
        <v>999540</v>
      </c>
      <c r="D39" s="52" t="s">
        <v>118</v>
      </c>
      <c r="E39" s="4"/>
      <c r="F39" s="4" t="s">
        <v>55</v>
      </c>
      <c r="G39" s="62">
        <v>43526</v>
      </c>
      <c r="H39" s="4" t="s">
        <v>68</v>
      </c>
      <c r="I39" s="54">
        <v>122</v>
      </c>
      <c r="J39" s="54">
        <v>237.5</v>
      </c>
      <c r="K39" s="54">
        <f>J39-I39</f>
        <v>115.5</v>
      </c>
      <c r="L39" s="55">
        <f>K39/133</f>
        <v>0.86842105263157898</v>
      </c>
      <c r="M39" s="55">
        <f>(L39/0.86)*100</f>
        <v>100.97919216646267</v>
      </c>
      <c r="N39" s="42">
        <v>0.65</v>
      </c>
      <c r="O39" s="56">
        <v>20.5</v>
      </c>
      <c r="P39" s="55">
        <v>13.39</v>
      </c>
      <c r="Q39" s="57">
        <v>5.2</v>
      </c>
      <c r="R39" s="55">
        <v>22.35</v>
      </c>
      <c r="S39" s="58">
        <v>25.2</v>
      </c>
      <c r="T39" s="5">
        <v>62</v>
      </c>
      <c r="U39" s="56">
        <v>1.4</v>
      </c>
      <c r="V39" s="56">
        <v>1.7</v>
      </c>
      <c r="W39" s="56">
        <v>1</v>
      </c>
      <c r="X39" s="56">
        <v>34.5</v>
      </c>
      <c r="Y39" s="59">
        <v>0.23213600000000001</v>
      </c>
      <c r="Z39" s="59">
        <v>1.3</v>
      </c>
      <c r="AA39" s="60">
        <v>121.41500000000001</v>
      </c>
      <c r="AB39" s="60">
        <f>(AA39/119.36)*100</f>
        <v>101.72168230563004</v>
      </c>
      <c r="AC39" s="21" t="s">
        <v>72</v>
      </c>
    </row>
    <row r="40" spans="1:29" x14ac:dyDescent="0.25">
      <c r="A40" s="4">
        <v>42</v>
      </c>
      <c r="B40" s="50" t="s">
        <v>146</v>
      </c>
      <c r="C40" s="51" t="s">
        <v>147</v>
      </c>
      <c r="D40" s="52" t="s">
        <v>135</v>
      </c>
      <c r="E40" s="4" t="s">
        <v>83</v>
      </c>
      <c r="F40" s="4" t="s">
        <v>55</v>
      </c>
      <c r="G40" s="53">
        <v>43569</v>
      </c>
      <c r="H40" s="4" t="s">
        <v>68</v>
      </c>
      <c r="I40" s="54">
        <v>122.5</v>
      </c>
      <c r="J40" s="54">
        <v>247</v>
      </c>
      <c r="K40" s="54">
        <f>J40-I40</f>
        <v>124.5</v>
      </c>
      <c r="L40" s="55">
        <f>K40/133</f>
        <v>0.93609022556390975</v>
      </c>
      <c r="M40" s="55">
        <f>(L40/0.86)*100</f>
        <v>108.84770064696625</v>
      </c>
      <c r="N40" s="55">
        <v>0.76</v>
      </c>
      <c r="O40" s="56">
        <v>23.2</v>
      </c>
      <c r="P40" s="55">
        <v>13.68</v>
      </c>
      <c r="Q40" s="57">
        <v>4.79</v>
      </c>
      <c r="R40" s="63">
        <v>24.51</v>
      </c>
      <c r="S40" s="58">
        <v>24.2</v>
      </c>
      <c r="T40" s="5">
        <v>60</v>
      </c>
      <c r="U40" s="56">
        <v>1</v>
      </c>
      <c r="V40" s="56">
        <v>1.3</v>
      </c>
      <c r="W40" s="56">
        <v>1</v>
      </c>
      <c r="X40" s="56">
        <v>34</v>
      </c>
      <c r="Y40" s="59">
        <v>0.34342600000000001</v>
      </c>
      <c r="Z40" s="59">
        <v>1.39</v>
      </c>
      <c r="AA40" s="60">
        <v>121.295</v>
      </c>
      <c r="AB40" s="60">
        <f>(AA40/119.36)*100</f>
        <v>101.62114611260054</v>
      </c>
      <c r="AC40" s="21" t="s">
        <v>69</v>
      </c>
    </row>
    <row r="41" spans="1:29" x14ac:dyDescent="0.25">
      <c r="A41" s="4">
        <v>28</v>
      </c>
      <c r="B41" s="50" t="s">
        <v>148</v>
      </c>
      <c r="C41" s="51" t="s">
        <v>149</v>
      </c>
      <c r="D41" s="52">
        <v>4064</v>
      </c>
      <c r="E41" s="4" t="s">
        <v>83</v>
      </c>
      <c r="F41" s="4" t="s">
        <v>55</v>
      </c>
      <c r="G41" s="53">
        <v>43523</v>
      </c>
      <c r="H41" s="4" t="s">
        <v>68</v>
      </c>
      <c r="I41" s="54">
        <v>131.5</v>
      </c>
      <c r="J41" s="54">
        <v>250.5</v>
      </c>
      <c r="K41" s="54">
        <f>J41-I41</f>
        <v>119</v>
      </c>
      <c r="L41" s="55">
        <f>K41/133</f>
        <v>0.89473684210526316</v>
      </c>
      <c r="M41" s="55">
        <f>(L41/0.86)*100</f>
        <v>104.0391676866585</v>
      </c>
      <c r="N41" s="55">
        <v>0.68</v>
      </c>
      <c r="O41" s="56">
        <v>19.2</v>
      </c>
      <c r="P41" s="55">
        <v>12.27</v>
      </c>
      <c r="Q41" s="57">
        <v>5.52</v>
      </c>
      <c r="R41" s="63">
        <v>23.93</v>
      </c>
      <c r="S41" s="58">
        <v>20.5</v>
      </c>
      <c r="T41" s="5">
        <v>60</v>
      </c>
      <c r="U41" s="56">
        <v>1</v>
      </c>
      <c r="V41" s="56">
        <v>1.3</v>
      </c>
      <c r="W41" s="56">
        <v>1</v>
      </c>
      <c r="X41" s="56">
        <v>36.5</v>
      </c>
      <c r="Y41" s="59">
        <v>0.26454499999999997</v>
      </c>
      <c r="Z41" s="59">
        <v>1.34</v>
      </c>
      <c r="AA41" s="60">
        <v>120.854</v>
      </c>
      <c r="AB41" s="60">
        <f>(AA41/119.36)*100</f>
        <v>101.25167560321715</v>
      </c>
      <c r="AC41" s="21" t="s">
        <v>57</v>
      </c>
    </row>
    <row r="42" spans="1:29" x14ac:dyDescent="0.25">
      <c r="A42" s="4">
        <v>7</v>
      </c>
      <c r="B42" s="50" t="s">
        <v>150</v>
      </c>
      <c r="C42" s="61">
        <v>999538</v>
      </c>
      <c r="D42" s="52" t="s">
        <v>71</v>
      </c>
      <c r="E42" s="4"/>
      <c r="F42" s="4" t="s">
        <v>55</v>
      </c>
      <c r="G42" s="62">
        <v>43525</v>
      </c>
      <c r="H42" s="4" t="s">
        <v>61</v>
      </c>
      <c r="I42" s="54">
        <v>133</v>
      </c>
      <c r="J42" s="54">
        <v>264.5</v>
      </c>
      <c r="K42" s="54">
        <f>J42-I42</f>
        <v>131.5</v>
      </c>
      <c r="L42" s="55">
        <f>K42/133</f>
        <v>0.98872180451127822</v>
      </c>
      <c r="M42" s="55">
        <f>(L42/0.86)*100</f>
        <v>114.96765168735794</v>
      </c>
      <c r="N42" s="55">
        <v>0.72</v>
      </c>
      <c r="O42" s="56">
        <v>21.8</v>
      </c>
      <c r="P42" s="55">
        <v>11.13</v>
      </c>
      <c r="Q42" s="57">
        <v>4.58</v>
      </c>
      <c r="R42" s="55">
        <v>22.31</v>
      </c>
      <c r="S42" s="58">
        <v>22.5</v>
      </c>
      <c r="T42" s="5">
        <v>62</v>
      </c>
      <c r="U42" s="56">
        <v>1.5</v>
      </c>
      <c r="V42" s="56">
        <v>2</v>
      </c>
      <c r="W42" s="56">
        <v>1</v>
      </c>
      <c r="X42" s="56">
        <v>37</v>
      </c>
      <c r="Y42" s="59">
        <v>0.25268800000000002</v>
      </c>
      <c r="Z42" s="59">
        <v>1.1499999999999999</v>
      </c>
      <c r="AA42" s="60">
        <v>120.60299999999999</v>
      </c>
      <c r="AB42" s="60">
        <f>(AA42/119.36)*100</f>
        <v>101.0413873994638</v>
      </c>
      <c r="AC42" s="21" t="s">
        <v>72</v>
      </c>
    </row>
    <row r="43" spans="1:29" x14ac:dyDescent="0.25">
      <c r="A43" s="4">
        <v>10</v>
      </c>
      <c r="B43" s="50" t="s">
        <v>151</v>
      </c>
      <c r="C43" s="61">
        <v>999535</v>
      </c>
      <c r="D43" s="52" t="s">
        <v>118</v>
      </c>
      <c r="E43" s="4" t="s">
        <v>83</v>
      </c>
      <c r="F43" s="4" t="s">
        <v>55</v>
      </c>
      <c r="G43" s="62">
        <v>43529</v>
      </c>
      <c r="H43" s="4" t="s">
        <v>68</v>
      </c>
      <c r="I43" s="54">
        <v>123.5</v>
      </c>
      <c r="J43" s="54">
        <v>236.5</v>
      </c>
      <c r="K43" s="54">
        <f>J43-I43</f>
        <v>113</v>
      </c>
      <c r="L43" s="55">
        <f>K43/133</f>
        <v>0.84962406015037595</v>
      </c>
      <c r="M43" s="55">
        <f>(L43/0.86)*100</f>
        <v>98.793495366322787</v>
      </c>
      <c r="N43" s="55">
        <v>0.65</v>
      </c>
      <c r="O43" s="56">
        <v>18.399999999999999</v>
      </c>
      <c r="P43" s="55">
        <v>11.48</v>
      </c>
      <c r="Q43" s="57">
        <v>4.79</v>
      </c>
      <c r="R43" s="55">
        <v>20.55</v>
      </c>
      <c r="S43" s="58">
        <v>22.5</v>
      </c>
      <c r="T43" s="5">
        <v>70</v>
      </c>
      <c r="U43" s="56">
        <v>0.8</v>
      </c>
      <c r="V43" s="56">
        <v>1.4</v>
      </c>
      <c r="W43" s="56">
        <v>1.5</v>
      </c>
      <c r="X43" s="56">
        <v>32.5</v>
      </c>
      <c r="Y43" s="59">
        <v>0.29736699999999999</v>
      </c>
      <c r="Z43" s="59">
        <v>1.4</v>
      </c>
      <c r="AA43" s="60">
        <v>119.777</v>
      </c>
      <c r="AB43" s="60">
        <f>(AA43/119.36)*100</f>
        <v>100.34936327077747</v>
      </c>
      <c r="AC43" s="21" t="s">
        <v>72</v>
      </c>
    </row>
    <row r="44" spans="1:29" x14ac:dyDescent="0.25">
      <c r="A44" s="4">
        <v>9</v>
      </c>
      <c r="B44" s="50" t="s">
        <v>152</v>
      </c>
      <c r="C44" s="61">
        <v>999544</v>
      </c>
      <c r="D44" s="52" t="s">
        <v>118</v>
      </c>
      <c r="E44" s="4"/>
      <c r="F44" s="4" t="s">
        <v>55</v>
      </c>
      <c r="G44" s="62">
        <v>43542</v>
      </c>
      <c r="H44" s="4" t="s">
        <v>61</v>
      </c>
      <c r="I44" s="54">
        <v>118</v>
      </c>
      <c r="J44" s="54">
        <v>251.5</v>
      </c>
      <c r="K44" s="54">
        <f>J44-I44</f>
        <v>133.5</v>
      </c>
      <c r="L44" s="55">
        <f>K44/133</f>
        <v>1.0037593984962405</v>
      </c>
      <c r="M44" s="55">
        <f>(L44/0.86)*100</f>
        <v>116.71620912746982</v>
      </c>
      <c r="N44" s="55">
        <v>0.71</v>
      </c>
      <c r="O44" s="56">
        <v>20</v>
      </c>
      <c r="P44" s="55">
        <v>10.44</v>
      </c>
      <c r="Q44" s="57">
        <v>4.3899999999999997</v>
      </c>
      <c r="R44" s="55">
        <v>22.76</v>
      </c>
      <c r="S44" s="58">
        <v>20.3</v>
      </c>
      <c r="T44" s="5">
        <v>60</v>
      </c>
      <c r="U44" s="56">
        <v>1.1000000000000001</v>
      </c>
      <c r="V44" s="56">
        <v>1.4</v>
      </c>
      <c r="W44" s="56">
        <v>1</v>
      </c>
      <c r="X44" s="56">
        <v>35</v>
      </c>
      <c r="Y44" s="59">
        <v>0.19996</v>
      </c>
      <c r="Z44" s="59">
        <v>1.18</v>
      </c>
      <c r="AA44" s="60">
        <v>119.396</v>
      </c>
      <c r="AB44" s="60">
        <f>(AA44/119.36)*100</f>
        <v>100.03016085790885</v>
      </c>
      <c r="AC44" s="21" t="s">
        <v>72</v>
      </c>
    </row>
    <row r="45" spans="1:29" x14ac:dyDescent="0.25">
      <c r="A45" s="4">
        <v>17</v>
      </c>
      <c r="B45" s="50" t="s">
        <v>153</v>
      </c>
      <c r="C45" s="51" t="s">
        <v>154</v>
      </c>
      <c r="D45" s="52" t="s">
        <v>155</v>
      </c>
      <c r="E45" s="4"/>
      <c r="F45" s="4" t="s">
        <v>55</v>
      </c>
      <c r="G45" s="53">
        <v>43513</v>
      </c>
      <c r="H45" s="4" t="s">
        <v>68</v>
      </c>
      <c r="I45" s="54">
        <v>108</v>
      </c>
      <c r="J45" s="54">
        <v>223</v>
      </c>
      <c r="K45" s="54">
        <f>J45-I45</f>
        <v>115</v>
      </c>
      <c r="L45" s="55">
        <f>K45/133</f>
        <v>0.86466165413533835</v>
      </c>
      <c r="M45" s="55">
        <f>(L45/0.86)*100</f>
        <v>100.5420528064347</v>
      </c>
      <c r="N45" s="55">
        <v>0.59</v>
      </c>
      <c r="O45" s="56">
        <v>20.5</v>
      </c>
      <c r="P45" s="55">
        <v>11.44</v>
      </c>
      <c r="Q45" s="57">
        <v>5.65</v>
      </c>
      <c r="R45" s="55">
        <v>22.78</v>
      </c>
      <c r="S45" s="58">
        <v>20.5</v>
      </c>
      <c r="T45" s="5">
        <v>62</v>
      </c>
      <c r="U45" s="56">
        <v>1</v>
      </c>
      <c r="V45" s="56">
        <v>1.1000000000000001</v>
      </c>
      <c r="W45" s="56">
        <v>1</v>
      </c>
      <c r="X45" s="56">
        <v>35.5</v>
      </c>
      <c r="Y45" s="59">
        <v>0.23475499999999999</v>
      </c>
      <c r="Z45" s="59">
        <v>1.2</v>
      </c>
      <c r="AA45" s="60">
        <v>119.18</v>
      </c>
      <c r="AB45" s="60">
        <f>(AA45/119.36)*100</f>
        <v>99.849195710455774</v>
      </c>
      <c r="AC45" s="21" t="s">
        <v>92</v>
      </c>
    </row>
    <row r="46" spans="1:29" x14ac:dyDescent="0.25">
      <c r="A46" s="4">
        <v>16</v>
      </c>
      <c r="B46" s="50" t="s">
        <v>156</v>
      </c>
      <c r="C46" s="51" t="s">
        <v>157</v>
      </c>
      <c r="D46" s="52" t="s">
        <v>130</v>
      </c>
      <c r="E46" s="4"/>
      <c r="F46" s="4" t="s">
        <v>55</v>
      </c>
      <c r="G46" s="53">
        <v>43487</v>
      </c>
      <c r="H46" s="4" t="s">
        <v>68</v>
      </c>
      <c r="I46" s="54">
        <v>108</v>
      </c>
      <c r="J46" s="54">
        <v>213</v>
      </c>
      <c r="K46" s="54">
        <f>J46-I46</f>
        <v>105</v>
      </c>
      <c r="L46" s="55">
        <f>K46/133</f>
        <v>0.78947368421052633</v>
      </c>
      <c r="M46" s="55">
        <f>(L46/0.86)*100</f>
        <v>91.799265605875163</v>
      </c>
      <c r="N46" s="55">
        <v>0.52</v>
      </c>
      <c r="O46" s="56">
        <v>21</v>
      </c>
      <c r="P46" s="55">
        <v>12.3</v>
      </c>
      <c r="Q46" s="57">
        <v>5.87</v>
      </c>
      <c r="R46" s="55">
        <v>22.45</v>
      </c>
      <c r="S46" s="58">
        <v>20.6</v>
      </c>
      <c r="T46" s="5">
        <v>62</v>
      </c>
      <c r="U46" s="56">
        <v>1</v>
      </c>
      <c r="V46" s="56">
        <v>1.2</v>
      </c>
      <c r="W46" s="56">
        <v>1.5</v>
      </c>
      <c r="X46" s="56">
        <v>35</v>
      </c>
      <c r="Y46" s="59">
        <v>0.25710899999999998</v>
      </c>
      <c r="Z46" s="59">
        <v>1.59</v>
      </c>
      <c r="AA46" s="60">
        <v>118.968</v>
      </c>
      <c r="AB46" s="60">
        <f>(AA46/119.36)*100</f>
        <v>99.671581769436997</v>
      </c>
      <c r="AC46" s="21" t="s">
        <v>92</v>
      </c>
    </row>
    <row r="47" spans="1:29" x14ac:dyDescent="0.25">
      <c r="A47" s="4">
        <v>39</v>
      </c>
      <c r="B47" s="50" t="s">
        <v>158</v>
      </c>
      <c r="C47" s="51" t="s">
        <v>159</v>
      </c>
      <c r="D47" s="52" t="s">
        <v>135</v>
      </c>
      <c r="E47" s="4"/>
      <c r="F47" s="4" t="s">
        <v>160</v>
      </c>
      <c r="G47" s="53">
        <v>43576</v>
      </c>
      <c r="H47" s="4" t="s">
        <v>68</v>
      </c>
      <c r="I47" s="54">
        <v>101.5</v>
      </c>
      <c r="J47" s="54">
        <v>207.5</v>
      </c>
      <c r="K47" s="54">
        <f>J47-I47</f>
        <v>106</v>
      </c>
      <c r="L47" s="55">
        <f>K47/133</f>
        <v>0.79699248120300747</v>
      </c>
      <c r="M47" s="55">
        <f>(L47/0.86)*100</f>
        <v>92.673544325931104</v>
      </c>
      <c r="N47" s="55">
        <v>0.65</v>
      </c>
      <c r="O47" s="56">
        <v>17.100000000000001</v>
      </c>
      <c r="P47" s="55">
        <v>10.23</v>
      </c>
      <c r="Q47" s="57">
        <v>4.97</v>
      </c>
      <c r="R47" s="55">
        <v>19.940000000000001</v>
      </c>
      <c r="S47" s="58">
        <v>19.5</v>
      </c>
      <c r="T47" s="5">
        <v>70</v>
      </c>
      <c r="U47" s="56">
        <v>1</v>
      </c>
      <c r="V47" s="56">
        <v>1.5</v>
      </c>
      <c r="W47" s="56">
        <v>1</v>
      </c>
      <c r="X47" s="56">
        <v>30.5</v>
      </c>
      <c r="Y47" s="59">
        <v>0.20335500000000001</v>
      </c>
      <c r="Z47" s="59">
        <v>1.39</v>
      </c>
      <c r="AA47" s="60">
        <v>117.93</v>
      </c>
      <c r="AB47" s="60">
        <f>(AA47/119.36)*100</f>
        <v>98.801943699731908</v>
      </c>
      <c r="AC47" s="21" t="s">
        <v>69</v>
      </c>
    </row>
    <row r="48" spans="1:29" x14ac:dyDescent="0.25">
      <c r="A48" s="4">
        <v>67</v>
      </c>
      <c r="B48" s="50" t="s">
        <v>161</v>
      </c>
      <c r="C48" s="51" t="s">
        <v>162</v>
      </c>
      <c r="D48" s="52" t="s">
        <v>163</v>
      </c>
      <c r="E48" s="4"/>
      <c r="F48" s="4" t="s">
        <v>55</v>
      </c>
      <c r="G48" s="53">
        <v>43501</v>
      </c>
      <c r="H48" s="4" t="s">
        <v>68</v>
      </c>
      <c r="I48" s="54">
        <v>138</v>
      </c>
      <c r="J48" s="54">
        <v>246</v>
      </c>
      <c r="K48" s="54">
        <f>J48-I48</f>
        <v>108</v>
      </c>
      <c r="L48" s="55">
        <f>K48/133</f>
        <v>0.81203007518796988</v>
      </c>
      <c r="M48" s="55">
        <f>(L48/0.86)*100</f>
        <v>94.422101766043014</v>
      </c>
      <c r="N48" s="55">
        <v>0.63</v>
      </c>
      <c r="O48" s="56">
        <v>21.8</v>
      </c>
      <c r="P48" s="55">
        <v>12.29</v>
      </c>
      <c r="Q48" s="57">
        <v>5.22</v>
      </c>
      <c r="R48" s="55">
        <v>22.5</v>
      </c>
      <c r="S48" s="58">
        <v>21.8</v>
      </c>
      <c r="T48" s="5">
        <v>62</v>
      </c>
      <c r="U48" s="56">
        <v>1</v>
      </c>
      <c r="V48" s="56">
        <v>1.9</v>
      </c>
      <c r="W48" s="56">
        <v>1</v>
      </c>
      <c r="X48" s="56">
        <v>35</v>
      </c>
      <c r="Y48" s="59">
        <v>0.236016</v>
      </c>
      <c r="Z48" s="59">
        <v>1.7</v>
      </c>
      <c r="AA48" s="60">
        <v>117.512</v>
      </c>
      <c r="AB48" s="60">
        <f>(AA48/119.36)*100</f>
        <v>98.451742627345851</v>
      </c>
      <c r="AC48" s="21" t="s">
        <v>100</v>
      </c>
    </row>
    <row r="49" spans="1:29" x14ac:dyDescent="0.25">
      <c r="A49" s="4">
        <v>13</v>
      </c>
      <c r="B49" s="50" t="s">
        <v>164</v>
      </c>
      <c r="C49" s="61">
        <v>999542</v>
      </c>
      <c r="D49" s="52" t="s">
        <v>71</v>
      </c>
      <c r="E49" s="4" t="s">
        <v>83</v>
      </c>
      <c r="F49" s="4" t="s">
        <v>55</v>
      </c>
      <c r="G49" s="62">
        <v>43526</v>
      </c>
      <c r="H49" s="4" t="s">
        <v>61</v>
      </c>
      <c r="I49" s="54">
        <v>106</v>
      </c>
      <c r="J49" s="54">
        <v>218</v>
      </c>
      <c r="K49" s="54">
        <f>J49-I49</f>
        <v>112</v>
      </c>
      <c r="L49" s="55">
        <f>K49/133</f>
        <v>0.84210526315789469</v>
      </c>
      <c r="M49" s="55">
        <f>(L49/0.86)*100</f>
        <v>97.919216646266833</v>
      </c>
      <c r="N49" s="55">
        <v>0.59</v>
      </c>
      <c r="O49" s="56">
        <v>21.6</v>
      </c>
      <c r="P49" s="55">
        <v>13.8</v>
      </c>
      <c r="Q49" s="57">
        <v>4.84</v>
      </c>
      <c r="R49" s="63">
        <v>24.43</v>
      </c>
      <c r="S49" s="58">
        <v>23.5</v>
      </c>
      <c r="T49" s="5">
        <v>60</v>
      </c>
      <c r="U49" s="56">
        <v>1.6</v>
      </c>
      <c r="V49" s="56">
        <v>2</v>
      </c>
      <c r="W49" s="56">
        <v>1.5</v>
      </c>
      <c r="X49" s="56">
        <v>31</v>
      </c>
      <c r="Y49" s="59">
        <v>0.26104100000000002</v>
      </c>
      <c r="Z49" s="59">
        <v>1.38</v>
      </c>
      <c r="AA49" s="60">
        <v>117.206</v>
      </c>
      <c r="AB49" s="60">
        <f>(AA49/119.36)*100</f>
        <v>98.195375335120644</v>
      </c>
      <c r="AC49" s="21" t="s">
        <v>72</v>
      </c>
    </row>
    <row r="50" spans="1:29" x14ac:dyDescent="0.25">
      <c r="A50" s="52">
        <v>77</v>
      </c>
      <c r="B50" s="51" t="s">
        <v>165</v>
      </c>
      <c r="C50" s="51" t="s">
        <v>166</v>
      </c>
      <c r="D50" s="52" t="s">
        <v>167</v>
      </c>
      <c r="E50" s="4"/>
      <c r="F50" s="4" t="s">
        <v>55</v>
      </c>
      <c r="G50" s="53">
        <v>43571</v>
      </c>
      <c r="H50" s="4" t="s">
        <v>61</v>
      </c>
      <c r="I50" s="54">
        <v>94.5</v>
      </c>
      <c r="J50" s="54">
        <v>197.5</v>
      </c>
      <c r="K50" s="54">
        <f>J50-I50</f>
        <v>103</v>
      </c>
      <c r="L50" s="55">
        <f>K50/133</f>
        <v>0.77443609022556392</v>
      </c>
      <c r="M50" s="55">
        <f>(L50/0.86)*100</f>
        <v>90.050708165763254</v>
      </c>
      <c r="N50" s="55">
        <v>0.61</v>
      </c>
      <c r="O50" s="56">
        <v>17.600000000000001</v>
      </c>
      <c r="P50" s="55">
        <v>10.91</v>
      </c>
      <c r="Q50" s="57">
        <v>4.97</v>
      </c>
      <c r="R50" s="55">
        <v>20.47</v>
      </c>
      <c r="S50" s="54">
        <v>20</v>
      </c>
      <c r="T50" s="5">
        <v>70</v>
      </c>
      <c r="U50" s="56">
        <v>2.1</v>
      </c>
      <c r="V50" s="56">
        <v>1.6</v>
      </c>
      <c r="W50" s="56">
        <v>1</v>
      </c>
      <c r="X50" s="56">
        <v>35</v>
      </c>
      <c r="Y50" s="59">
        <v>0.20073099999999999</v>
      </c>
      <c r="Z50" s="59">
        <v>1.38</v>
      </c>
      <c r="AA50" s="60">
        <v>117.07599999999999</v>
      </c>
      <c r="AB50" s="60">
        <f>(AA50/119.36)*100</f>
        <v>98.086461126005347</v>
      </c>
      <c r="AC50" s="21" t="s">
        <v>168</v>
      </c>
    </row>
    <row r="51" spans="1:29" x14ac:dyDescent="0.25">
      <c r="A51" s="4">
        <v>46</v>
      </c>
      <c r="B51" s="50" t="s">
        <v>169</v>
      </c>
      <c r="C51" s="51" t="s">
        <v>170</v>
      </c>
      <c r="D51" s="52" t="s">
        <v>126</v>
      </c>
      <c r="E51" s="4"/>
      <c r="F51" s="4" t="s">
        <v>160</v>
      </c>
      <c r="G51" s="53">
        <v>43570</v>
      </c>
      <c r="H51" s="4" t="s">
        <v>56</v>
      </c>
      <c r="I51" s="54">
        <v>115</v>
      </c>
      <c r="J51" s="54">
        <v>230</v>
      </c>
      <c r="K51" s="54">
        <f>J51-I51</f>
        <v>115</v>
      </c>
      <c r="L51" s="55">
        <f>K51/133</f>
        <v>0.86466165413533835</v>
      </c>
      <c r="M51" s="55">
        <f>(L51/0.86)*100</f>
        <v>100.5420528064347</v>
      </c>
      <c r="N51" s="55">
        <v>0.71</v>
      </c>
      <c r="O51" s="56">
        <v>21</v>
      </c>
      <c r="P51" s="55">
        <v>10.78</v>
      </c>
      <c r="Q51" s="57">
        <v>5.07</v>
      </c>
      <c r="R51" s="55">
        <v>22.52</v>
      </c>
      <c r="S51" s="58">
        <v>21.4</v>
      </c>
      <c r="T51" s="5">
        <v>62</v>
      </c>
      <c r="U51" s="56">
        <v>1.4</v>
      </c>
      <c r="V51" s="56">
        <v>2.2999999999999998</v>
      </c>
      <c r="W51" s="56">
        <v>1</v>
      </c>
      <c r="X51" s="56">
        <v>36</v>
      </c>
      <c r="Y51" s="59">
        <v>0.24767400000000001</v>
      </c>
      <c r="Z51" s="59">
        <v>1.23</v>
      </c>
      <c r="AA51" s="60">
        <v>114.47</v>
      </c>
      <c r="AB51" s="60">
        <f>(AA51/119.36)*100</f>
        <v>95.903150134048261</v>
      </c>
      <c r="AC51" s="21" t="s">
        <v>127</v>
      </c>
    </row>
    <row r="52" spans="1:29" x14ac:dyDescent="0.25">
      <c r="A52" s="4">
        <v>40</v>
      </c>
      <c r="B52" s="50" t="s">
        <v>171</v>
      </c>
      <c r="C52" s="51" t="s">
        <v>172</v>
      </c>
      <c r="D52" s="52" t="s">
        <v>135</v>
      </c>
      <c r="E52" s="4"/>
      <c r="F52" s="4" t="s">
        <v>55</v>
      </c>
      <c r="G52" s="53">
        <v>43574</v>
      </c>
      <c r="H52" s="4" t="s">
        <v>68</v>
      </c>
      <c r="I52" s="54">
        <v>107.5</v>
      </c>
      <c r="J52" s="54">
        <v>197.5</v>
      </c>
      <c r="K52" s="54">
        <f>J52-I52</f>
        <v>90</v>
      </c>
      <c r="L52" s="55">
        <f>K52/133</f>
        <v>0.67669172932330823</v>
      </c>
      <c r="M52" s="55">
        <f>(L52/0.86)*100</f>
        <v>78.685084805035842</v>
      </c>
      <c r="N52" s="55">
        <v>0.62</v>
      </c>
      <c r="O52" s="56">
        <v>18.600000000000001</v>
      </c>
      <c r="P52" s="55">
        <v>11.77</v>
      </c>
      <c r="Q52" s="57">
        <v>4.8600000000000003</v>
      </c>
      <c r="R52" s="55">
        <v>21.26</v>
      </c>
      <c r="S52" s="58">
        <v>18.7</v>
      </c>
      <c r="T52" s="5">
        <v>64</v>
      </c>
      <c r="U52" s="56">
        <v>1</v>
      </c>
      <c r="V52" s="56">
        <v>1.1000000000000001</v>
      </c>
      <c r="W52" s="56">
        <v>1</v>
      </c>
      <c r="X52" s="56">
        <v>33</v>
      </c>
      <c r="Y52" s="59">
        <v>0.22481699999999999</v>
      </c>
      <c r="Z52" s="59">
        <v>1.51</v>
      </c>
      <c r="AA52" s="60">
        <v>113.47199999999999</v>
      </c>
      <c r="AB52" s="60">
        <f>(AA52/119.36)*100</f>
        <v>95.067024128686313</v>
      </c>
      <c r="AC52" s="21" t="s">
        <v>69</v>
      </c>
    </row>
    <row r="53" spans="1:29" x14ac:dyDescent="0.25">
      <c r="A53" s="52">
        <v>79</v>
      </c>
      <c r="B53" s="51" t="s">
        <v>173</v>
      </c>
      <c r="C53" s="51" t="s">
        <v>174</v>
      </c>
      <c r="D53" s="52" t="s">
        <v>175</v>
      </c>
      <c r="E53" s="4"/>
      <c r="F53" s="4" t="s">
        <v>55</v>
      </c>
      <c r="G53" s="53">
        <v>43579</v>
      </c>
      <c r="H53" s="4" t="s">
        <v>61</v>
      </c>
      <c r="I53" s="54">
        <v>87.5</v>
      </c>
      <c r="J53" s="54">
        <v>202</v>
      </c>
      <c r="K53" s="54">
        <f>J53-I53</f>
        <v>114.5</v>
      </c>
      <c r="L53" s="55">
        <f>K53/133</f>
        <v>0.86090225563909772</v>
      </c>
      <c r="M53" s="55">
        <f>(L53/0.86)*100</f>
        <v>100.10491344640671</v>
      </c>
      <c r="N53" s="55">
        <v>0.64</v>
      </c>
      <c r="O53" s="56">
        <v>19.2</v>
      </c>
      <c r="P53" s="55">
        <v>11.41</v>
      </c>
      <c r="Q53" s="57">
        <v>5.39</v>
      </c>
      <c r="R53" s="55">
        <v>23.74</v>
      </c>
      <c r="S53" s="54">
        <v>23</v>
      </c>
      <c r="T53" s="5">
        <v>60</v>
      </c>
      <c r="U53" s="56">
        <v>1.3</v>
      </c>
      <c r="V53" s="56">
        <v>1.6</v>
      </c>
      <c r="W53" s="56">
        <v>1</v>
      </c>
      <c r="X53" s="56">
        <v>33</v>
      </c>
      <c r="Y53" s="59">
        <v>0.21636900000000001</v>
      </c>
      <c r="Z53" s="59">
        <v>1.45</v>
      </c>
      <c r="AA53" s="60">
        <v>112.384</v>
      </c>
      <c r="AB53" s="60">
        <f>(AA53/119.36)*100</f>
        <v>94.155495978552281</v>
      </c>
      <c r="AC53" s="21" t="s">
        <v>168</v>
      </c>
    </row>
    <row r="54" spans="1:29" x14ac:dyDescent="0.25">
      <c r="A54" s="52">
        <v>75</v>
      </c>
      <c r="B54" s="51" t="s">
        <v>176</v>
      </c>
      <c r="C54" s="51" t="s">
        <v>177</v>
      </c>
      <c r="D54" s="52" t="s">
        <v>178</v>
      </c>
      <c r="E54" s="4"/>
      <c r="F54" s="4" t="s">
        <v>55</v>
      </c>
      <c r="G54" s="53">
        <v>43591</v>
      </c>
      <c r="H54" s="4" t="s">
        <v>68</v>
      </c>
      <c r="I54" s="54">
        <v>131.5</v>
      </c>
      <c r="J54" s="54">
        <v>246</v>
      </c>
      <c r="K54" s="54">
        <f>J54-I54</f>
        <v>114.5</v>
      </c>
      <c r="L54" s="55">
        <f>K54/133</f>
        <v>0.86090225563909772</v>
      </c>
      <c r="M54" s="55">
        <f>(L54/0.86)*100</f>
        <v>100.10491344640671</v>
      </c>
      <c r="N54" s="55">
        <v>0.81</v>
      </c>
      <c r="O54" s="56">
        <v>22.9</v>
      </c>
      <c r="P54" s="55">
        <v>11.86</v>
      </c>
      <c r="Q54" s="57">
        <v>4.84</v>
      </c>
      <c r="R54" s="55">
        <v>23.51</v>
      </c>
      <c r="S54" s="54">
        <v>23.3</v>
      </c>
      <c r="T54" s="5">
        <v>60</v>
      </c>
      <c r="U54" s="56">
        <v>1.1000000000000001</v>
      </c>
      <c r="V54" s="56">
        <v>1.4</v>
      </c>
      <c r="W54" s="56">
        <v>1</v>
      </c>
      <c r="X54" s="56">
        <v>36.5</v>
      </c>
      <c r="Y54" s="59">
        <v>0.22021099999999999</v>
      </c>
      <c r="Z54" s="59">
        <v>1.46</v>
      </c>
      <c r="AA54" s="60">
        <v>112.294</v>
      </c>
      <c r="AB54" s="60">
        <f>(AA54/119.36)*100</f>
        <v>94.080093833780154</v>
      </c>
      <c r="AC54" s="21" t="s">
        <v>179</v>
      </c>
    </row>
    <row r="55" spans="1:29" x14ac:dyDescent="0.25">
      <c r="A55" s="4">
        <v>43</v>
      </c>
      <c r="B55" s="50" t="s">
        <v>180</v>
      </c>
      <c r="C55" s="51" t="s">
        <v>181</v>
      </c>
      <c r="D55" s="52" t="s">
        <v>67</v>
      </c>
      <c r="E55" s="4"/>
      <c r="F55" s="4" t="s">
        <v>55</v>
      </c>
      <c r="G55" s="53">
        <v>43569</v>
      </c>
      <c r="H55" s="4" t="s">
        <v>61</v>
      </c>
      <c r="I55" s="54">
        <v>112.5</v>
      </c>
      <c r="J55" s="54">
        <v>226.5</v>
      </c>
      <c r="K55" s="54">
        <f>J55-I55</f>
        <v>114</v>
      </c>
      <c r="L55" s="55">
        <f>K55/133</f>
        <v>0.8571428571428571</v>
      </c>
      <c r="M55" s="55">
        <f>(L55/0.86)*100</f>
        <v>99.667774086378742</v>
      </c>
      <c r="N55" s="55">
        <v>0.7</v>
      </c>
      <c r="O55" s="56">
        <v>18.100000000000001</v>
      </c>
      <c r="P55" s="55">
        <v>8.89</v>
      </c>
      <c r="Q55" s="57">
        <v>4.82</v>
      </c>
      <c r="R55" s="55">
        <v>20.36</v>
      </c>
      <c r="S55" s="58">
        <v>21.3</v>
      </c>
      <c r="T55" s="5">
        <v>70</v>
      </c>
      <c r="U55" s="56">
        <v>1</v>
      </c>
      <c r="V55" s="56">
        <v>1.5</v>
      </c>
      <c r="W55" s="56">
        <v>1</v>
      </c>
      <c r="X55" s="56">
        <v>31</v>
      </c>
      <c r="Y55" s="59">
        <v>0.18149499999999999</v>
      </c>
      <c r="Z55" s="59">
        <v>1.31</v>
      </c>
      <c r="AA55" s="60">
        <v>112.059</v>
      </c>
      <c r="AB55" s="60">
        <f>(AA55/119.36)*100</f>
        <v>93.883210455764072</v>
      </c>
      <c r="AC55" s="21" t="s">
        <v>127</v>
      </c>
    </row>
    <row r="56" spans="1:29" x14ac:dyDescent="0.25">
      <c r="A56" s="52">
        <v>76</v>
      </c>
      <c r="B56" s="51" t="s">
        <v>182</v>
      </c>
      <c r="C56" s="51" t="s">
        <v>183</v>
      </c>
      <c r="D56" s="52" t="s">
        <v>184</v>
      </c>
      <c r="E56" s="4"/>
      <c r="F56" s="4" t="s">
        <v>160</v>
      </c>
      <c r="G56" s="53">
        <v>43571</v>
      </c>
      <c r="H56" s="4" t="s">
        <v>68</v>
      </c>
      <c r="I56" s="54">
        <v>71</v>
      </c>
      <c r="J56" s="54">
        <v>192.5</v>
      </c>
      <c r="K56" s="54">
        <f>J56-I56</f>
        <v>121.5</v>
      </c>
      <c r="L56" s="55">
        <f>K56/133</f>
        <v>0.9135338345864662</v>
      </c>
      <c r="M56" s="55">
        <f>(L56/0.86)*100</f>
        <v>106.2248644867984</v>
      </c>
      <c r="N56" s="55">
        <v>0.6</v>
      </c>
      <c r="O56" s="56">
        <v>16.8</v>
      </c>
      <c r="P56" s="55">
        <v>9.16</v>
      </c>
      <c r="Q56" s="57">
        <v>4.54</v>
      </c>
      <c r="R56" s="55">
        <v>20.41</v>
      </c>
      <c r="S56" s="54">
        <v>24.6</v>
      </c>
      <c r="T56" s="5">
        <v>70</v>
      </c>
      <c r="U56" s="56">
        <v>2.4</v>
      </c>
      <c r="V56" s="56">
        <v>1.7</v>
      </c>
      <c r="W56" s="56">
        <v>1</v>
      </c>
      <c r="X56" s="56">
        <v>33.5</v>
      </c>
      <c r="Y56" s="59">
        <v>0.17658399999999999</v>
      </c>
      <c r="Z56" s="59">
        <v>1.18</v>
      </c>
      <c r="AA56" s="60">
        <v>111.13200000000001</v>
      </c>
      <c r="AB56" s="60">
        <f>(AA56/119.36)*100</f>
        <v>93.106568364611263</v>
      </c>
      <c r="AC56" s="21" t="s">
        <v>185</v>
      </c>
    </row>
    <row r="57" spans="1:29" x14ac:dyDescent="0.25">
      <c r="A57" s="4">
        <v>90</v>
      </c>
      <c r="B57" s="50" t="s">
        <v>186</v>
      </c>
      <c r="C57" s="51" t="s">
        <v>187</v>
      </c>
      <c r="D57" s="52" t="s">
        <v>188</v>
      </c>
      <c r="E57" s="4" t="s">
        <v>83</v>
      </c>
      <c r="F57" s="80" t="s">
        <v>189</v>
      </c>
      <c r="G57" s="53">
        <v>43553</v>
      </c>
      <c r="H57" s="4" t="s">
        <v>56</v>
      </c>
      <c r="I57" s="54">
        <v>116.5</v>
      </c>
      <c r="J57" s="54">
        <v>231.5</v>
      </c>
      <c r="K57" s="54">
        <f>J57-I57</f>
        <v>115</v>
      </c>
      <c r="L57" s="55">
        <f>K57/133</f>
        <v>0.86466165413533835</v>
      </c>
      <c r="M57" s="55">
        <f>(L57/0.86)*100</f>
        <v>100.5420528064347</v>
      </c>
      <c r="N57" s="55">
        <v>0.68</v>
      </c>
      <c r="O57" s="56">
        <v>21.8</v>
      </c>
      <c r="P57" s="55">
        <v>10.94</v>
      </c>
      <c r="Q57" s="57">
        <v>4.62</v>
      </c>
      <c r="R57" s="55">
        <v>22.48</v>
      </c>
      <c r="S57" s="54">
        <v>23.4</v>
      </c>
      <c r="T57" s="5">
        <v>62</v>
      </c>
      <c r="U57" s="56">
        <v>1.3</v>
      </c>
      <c r="V57" s="56">
        <v>1.9</v>
      </c>
      <c r="W57" s="56">
        <v>1</v>
      </c>
      <c r="X57" s="56">
        <v>30.5</v>
      </c>
      <c r="Y57" s="59">
        <v>0.236652</v>
      </c>
      <c r="Z57" s="59">
        <v>1.48</v>
      </c>
      <c r="AA57" s="60">
        <v>110.93</v>
      </c>
      <c r="AB57" s="60">
        <f>(AA57/119.36)*100</f>
        <v>92.937332439678286</v>
      </c>
      <c r="AC57" s="21" t="s">
        <v>190</v>
      </c>
    </row>
    <row r="58" spans="1:29" x14ac:dyDescent="0.25">
      <c r="A58" s="4">
        <v>15</v>
      </c>
      <c r="B58" s="50" t="s">
        <v>191</v>
      </c>
      <c r="C58" s="51" t="s">
        <v>192</v>
      </c>
      <c r="D58" s="52" t="s">
        <v>91</v>
      </c>
      <c r="E58" s="4"/>
      <c r="F58" s="4" t="s">
        <v>55</v>
      </c>
      <c r="G58" s="53">
        <v>43489</v>
      </c>
      <c r="H58" s="4" t="s">
        <v>68</v>
      </c>
      <c r="I58" s="54">
        <v>120.5</v>
      </c>
      <c r="J58" s="54">
        <v>242</v>
      </c>
      <c r="K58" s="54">
        <f>J58-I58</f>
        <v>121.5</v>
      </c>
      <c r="L58" s="55">
        <f>K58/133</f>
        <v>0.9135338345864662</v>
      </c>
      <c r="M58" s="55">
        <f>(L58/0.86)*100</f>
        <v>106.2248644867984</v>
      </c>
      <c r="N58" s="55">
        <v>0.6</v>
      </c>
      <c r="O58" s="56">
        <v>20.8</v>
      </c>
      <c r="P58" s="55">
        <v>10.66</v>
      </c>
      <c r="Q58" s="57">
        <v>4.05</v>
      </c>
      <c r="R58" s="55">
        <v>21.42</v>
      </c>
      <c r="S58" s="58">
        <v>26.1</v>
      </c>
      <c r="T58" s="5">
        <v>64</v>
      </c>
      <c r="U58" s="56">
        <v>1</v>
      </c>
      <c r="V58" s="56">
        <v>1.5</v>
      </c>
      <c r="W58" s="56">
        <v>1</v>
      </c>
      <c r="X58" s="56">
        <v>34.5</v>
      </c>
      <c r="Y58" s="59">
        <v>0.17541100000000001</v>
      </c>
      <c r="Z58" s="59">
        <v>1.49</v>
      </c>
      <c r="AA58" s="60">
        <v>110.392</v>
      </c>
      <c r="AB58" s="60">
        <f>(AA58/119.36)*100</f>
        <v>92.486595174262732</v>
      </c>
      <c r="AC58" s="21" t="s">
        <v>92</v>
      </c>
    </row>
    <row r="59" spans="1:29" x14ac:dyDescent="0.25">
      <c r="A59" s="4">
        <v>29</v>
      </c>
      <c r="B59" s="50" t="s">
        <v>193</v>
      </c>
      <c r="C59" s="51" t="s">
        <v>194</v>
      </c>
      <c r="D59" s="52" t="s">
        <v>105</v>
      </c>
      <c r="E59" s="4" t="s">
        <v>83</v>
      </c>
      <c r="F59" s="4" t="s">
        <v>55</v>
      </c>
      <c r="G59" s="53">
        <v>43527</v>
      </c>
      <c r="H59" s="4" t="s">
        <v>68</v>
      </c>
      <c r="I59" s="54">
        <v>92</v>
      </c>
      <c r="J59" s="54">
        <v>205.5</v>
      </c>
      <c r="K59" s="54">
        <f>J59-I59</f>
        <v>113.5</v>
      </c>
      <c r="L59" s="55">
        <f>K59/133</f>
        <v>0.85338345864661658</v>
      </c>
      <c r="M59" s="55">
        <f>(L59/0.86)*100</f>
        <v>99.230634726350758</v>
      </c>
      <c r="N59" s="55">
        <v>0.56000000000000005</v>
      </c>
      <c r="O59" s="56">
        <v>17.899999999999999</v>
      </c>
      <c r="P59" s="55">
        <v>10.79</v>
      </c>
      <c r="Q59" s="57">
        <v>5.16</v>
      </c>
      <c r="R59" s="63">
        <v>24.32</v>
      </c>
      <c r="S59" s="58">
        <v>21.1</v>
      </c>
      <c r="T59" s="5">
        <v>60</v>
      </c>
      <c r="U59" s="56">
        <v>1</v>
      </c>
      <c r="V59" s="56">
        <v>1.3</v>
      </c>
      <c r="W59" s="56">
        <v>1</v>
      </c>
      <c r="X59" s="56">
        <v>32</v>
      </c>
      <c r="Y59" s="59">
        <v>0.23891200000000001</v>
      </c>
      <c r="Z59" s="59">
        <v>1.1200000000000001</v>
      </c>
      <c r="AA59" s="60">
        <v>110.133</v>
      </c>
      <c r="AB59" s="60">
        <f>(AA59/119.36)*100</f>
        <v>92.269604557640747</v>
      </c>
      <c r="AC59" s="21" t="s">
        <v>57</v>
      </c>
    </row>
    <row r="60" spans="1:29" x14ac:dyDescent="0.25">
      <c r="A60" s="4">
        <v>21</v>
      </c>
      <c r="B60" s="50" t="s">
        <v>195</v>
      </c>
      <c r="C60" s="51" t="s">
        <v>196</v>
      </c>
      <c r="D60" s="52" t="s">
        <v>130</v>
      </c>
      <c r="E60" s="4" t="s">
        <v>83</v>
      </c>
      <c r="F60" s="4" t="s">
        <v>55</v>
      </c>
      <c r="G60" s="53">
        <v>43485</v>
      </c>
      <c r="H60" s="4" t="s">
        <v>68</v>
      </c>
      <c r="I60" s="54">
        <v>126.5</v>
      </c>
      <c r="J60" s="54">
        <v>222</v>
      </c>
      <c r="K60" s="54">
        <f>J60-I60</f>
        <v>95.5</v>
      </c>
      <c r="L60" s="55">
        <f>K60/133</f>
        <v>0.71804511278195493</v>
      </c>
      <c r="M60" s="55">
        <f>(L60/0.86)*100</f>
        <v>83.4936177653436</v>
      </c>
      <c r="N60" s="55">
        <v>0.54</v>
      </c>
      <c r="O60" s="56">
        <v>19.7</v>
      </c>
      <c r="P60" s="55">
        <v>13.27</v>
      </c>
      <c r="Q60" s="57">
        <v>5.01</v>
      </c>
      <c r="R60" s="63">
        <v>24.18</v>
      </c>
      <c r="S60" s="58">
        <v>22.9</v>
      </c>
      <c r="T60" s="5">
        <v>60</v>
      </c>
      <c r="U60" s="56">
        <v>1</v>
      </c>
      <c r="V60" s="56">
        <v>1.5</v>
      </c>
      <c r="W60" s="56">
        <v>1</v>
      </c>
      <c r="X60" s="56">
        <v>33</v>
      </c>
      <c r="Y60" s="59">
        <v>0.239818</v>
      </c>
      <c r="Z60" s="59">
        <v>1.45</v>
      </c>
      <c r="AA60" s="60">
        <v>109.07299999999999</v>
      </c>
      <c r="AB60" s="60">
        <f>(AA60/119.36)*100</f>
        <v>91.381534852546906</v>
      </c>
      <c r="AC60" s="21" t="s">
        <v>92</v>
      </c>
    </row>
    <row r="61" spans="1:29" x14ac:dyDescent="0.25">
      <c r="A61" s="4">
        <v>93</v>
      </c>
      <c r="B61" s="50" t="s">
        <v>197</v>
      </c>
      <c r="C61" s="51" t="s">
        <v>198</v>
      </c>
      <c r="D61" s="52" t="s">
        <v>188</v>
      </c>
      <c r="E61" s="4" t="s">
        <v>83</v>
      </c>
      <c r="F61" s="4" t="s">
        <v>160</v>
      </c>
      <c r="G61" s="53">
        <v>43553</v>
      </c>
      <c r="H61" s="4" t="s">
        <v>56</v>
      </c>
      <c r="I61" s="54">
        <v>94</v>
      </c>
      <c r="J61" s="54">
        <v>216</v>
      </c>
      <c r="K61" s="54">
        <f>J61-I61</f>
        <v>122</v>
      </c>
      <c r="L61" s="55">
        <f>K61/133</f>
        <v>0.91729323308270672</v>
      </c>
      <c r="M61" s="55">
        <f>(L61/0.86)*100</f>
        <v>106.66200384682637</v>
      </c>
      <c r="N61" s="55">
        <v>0.63</v>
      </c>
      <c r="O61" s="56">
        <v>15.7</v>
      </c>
      <c r="P61" s="63">
        <v>8.84</v>
      </c>
      <c r="Q61" s="57">
        <v>4.5999999999999996</v>
      </c>
      <c r="R61" s="55">
        <v>20.75</v>
      </c>
      <c r="S61" s="54">
        <v>25.6</v>
      </c>
      <c r="T61" s="5">
        <v>64</v>
      </c>
      <c r="U61" s="56">
        <v>1</v>
      </c>
      <c r="V61" s="56">
        <v>1.6</v>
      </c>
      <c r="W61" s="56">
        <v>1</v>
      </c>
      <c r="X61" s="56">
        <v>36</v>
      </c>
      <c r="Y61" s="59">
        <v>0.21037700000000001</v>
      </c>
      <c r="Z61" s="59">
        <v>1.34</v>
      </c>
      <c r="AA61" s="60">
        <v>108.048</v>
      </c>
      <c r="AB61" s="60">
        <f>(AA61/119.36)*100</f>
        <v>90.52278820375335</v>
      </c>
      <c r="AC61" s="21" t="s">
        <v>190</v>
      </c>
    </row>
    <row r="62" spans="1:29" x14ac:dyDescent="0.25">
      <c r="A62" s="4">
        <v>19</v>
      </c>
      <c r="B62" s="50" t="s">
        <v>199</v>
      </c>
      <c r="C62" s="51" t="s">
        <v>154</v>
      </c>
      <c r="D62" s="52" t="s">
        <v>155</v>
      </c>
      <c r="E62" s="4"/>
      <c r="F62" s="4" t="s">
        <v>55</v>
      </c>
      <c r="G62" s="53">
        <v>43513</v>
      </c>
      <c r="H62" s="4" t="s">
        <v>56</v>
      </c>
      <c r="I62" s="54">
        <v>109.5</v>
      </c>
      <c r="J62" s="54">
        <v>201.5</v>
      </c>
      <c r="K62" s="54">
        <f>J62-I62</f>
        <v>92</v>
      </c>
      <c r="L62" s="55">
        <f>K62/133</f>
        <v>0.69172932330827064</v>
      </c>
      <c r="M62" s="55">
        <f>(L62/0.86)*100</f>
        <v>80.433642245147752</v>
      </c>
      <c r="N62" s="55">
        <v>0.53</v>
      </c>
      <c r="O62" s="56">
        <v>18.899999999999999</v>
      </c>
      <c r="P62" s="55">
        <v>11</v>
      </c>
      <c r="Q62" s="57">
        <v>4.9400000000000004</v>
      </c>
      <c r="R62" s="55">
        <v>21.67</v>
      </c>
      <c r="S62" s="58">
        <v>21</v>
      </c>
      <c r="T62" s="5">
        <v>64</v>
      </c>
      <c r="U62" s="56">
        <v>1.4</v>
      </c>
      <c r="V62" s="56">
        <v>1.8</v>
      </c>
      <c r="W62" s="56">
        <v>1</v>
      </c>
      <c r="X62" s="56">
        <v>37</v>
      </c>
      <c r="Y62" s="59">
        <v>0.21679499999999999</v>
      </c>
      <c r="Z62" s="59">
        <v>1.1100000000000001</v>
      </c>
      <c r="AA62" s="60">
        <v>107.504</v>
      </c>
      <c r="AB62" s="60">
        <f>(AA62/119.36)*100</f>
        <v>90.067024128686342</v>
      </c>
      <c r="AC62" s="21" t="s">
        <v>92</v>
      </c>
    </row>
    <row r="63" spans="1:29" x14ac:dyDescent="0.25">
      <c r="A63" s="4">
        <v>8</v>
      </c>
      <c r="B63" s="50" t="s">
        <v>200</v>
      </c>
      <c r="C63" s="61">
        <v>999539</v>
      </c>
      <c r="D63" s="52" t="s">
        <v>71</v>
      </c>
      <c r="E63" s="4" t="s">
        <v>83</v>
      </c>
      <c r="F63" s="4" t="s">
        <v>55</v>
      </c>
      <c r="G63" s="62">
        <v>43545</v>
      </c>
      <c r="H63" s="4" t="s">
        <v>68</v>
      </c>
      <c r="I63" s="54">
        <v>114.5</v>
      </c>
      <c r="J63" s="54">
        <v>215</v>
      </c>
      <c r="K63" s="54">
        <f>J63-I63</f>
        <v>100.5</v>
      </c>
      <c r="L63" s="55">
        <f>K63/133</f>
        <v>0.75563909774436089</v>
      </c>
      <c r="M63" s="55">
        <f>(L63/0.86)*100</f>
        <v>87.86501136562336</v>
      </c>
      <c r="N63" s="55">
        <v>0.62</v>
      </c>
      <c r="O63" s="56">
        <v>17.600000000000001</v>
      </c>
      <c r="P63" s="55">
        <v>10.46</v>
      </c>
      <c r="Q63" s="57">
        <v>4.62</v>
      </c>
      <c r="R63" s="63">
        <v>23.84</v>
      </c>
      <c r="S63" s="58">
        <v>19.7</v>
      </c>
      <c r="T63" s="5">
        <v>60</v>
      </c>
      <c r="U63" s="56">
        <v>1.6</v>
      </c>
      <c r="V63" s="56">
        <v>1.5</v>
      </c>
      <c r="W63" s="56">
        <v>1</v>
      </c>
      <c r="X63" s="56">
        <v>29.5</v>
      </c>
      <c r="Y63" s="59">
        <v>0.204841</v>
      </c>
      <c r="Z63" s="59">
        <v>1.47</v>
      </c>
      <c r="AA63" s="60">
        <v>103.018</v>
      </c>
      <c r="AB63" s="60">
        <f>(AA63/119.36)*100</f>
        <v>86.308646112600542</v>
      </c>
      <c r="AC63" s="21" t="s">
        <v>72</v>
      </c>
    </row>
    <row r="64" spans="1:29" x14ac:dyDescent="0.25">
      <c r="A64" s="52">
        <v>78</v>
      </c>
      <c r="B64" s="51" t="s">
        <v>201</v>
      </c>
      <c r="C64" s="51" t="s">
        <v>202</v>
      </c>
      <c r="D64" s="52" t="s">
        <v>203</v>
      </c>
      <c r="E64" s="4" t="s">
        <v>83</v>
      </c>
      <c r="F64" s="4" t="s">
        <v>55</v>
      </c>
      <c r="G64" s="53">
        <v>43580</v>
      </c>
      <c r="H64" s="4" t="s">
        <v>68</v>
      </c>
      <c r="I64" s="54">
        <v>109.5</v>
      </c>
      <c r="J64" s="54">
        <v>219</v>
      </c>
      <c r="K64" s="54">
        <f>J64-I64</f>
        <v>109.5</v>
      </c>
      <c r="L64" s="55">
        <f>K64/133</f>
        <v>0.82330827067669177</v>
      </c>
      <c r="M64" s="55">
        <f>(L64/0.86)*100</f>
        <v>95.733519846126953</v>
      </c>
      <c r="N64" s="55">
        <v>0.7</v>
      </c>
      <c r="O64" s="56">
        <v>16.5</v>
      </c>
      <c r="P64" s="63">
        <v>8.94</v>
      </c>
      <c r="Q64" s="57">
        <v>4.1500000000000004</v>
      </c>
      <c r="R64" s="55">
        <v>22.55</v>
      </c>
      <c r="S64" s="54">
        <v>20.399999999999999</v>
      </c>
      <c r="T64" s="5">
        <v>62</v>
      </c>
      <c r="U64" s="56">
        <v>1.3</v>
      </c>
      <c r="V64" s="56">
        <v>1.6</v>
      </c>
      <c r="W64" s="56">
        <v>1</v>
      </c>
      <c r="X64" s="56">
        <v>34.5</v>
      </c>
      <c r="Y64" s="59">
        <v>0.23131399999999999</v>
      </c>
      <c r="Z64" s="59">
        <v>1.46</v>
      </c>
      <c r="AA64" s="60">
        <v>102.108</v>
      </c>
      <c r="AB64" s="60">
        <f>(AA64/119.36)*100</f>
        <v>85.54624664879357</v>
      </c>
      <c r="AC64" s="21" t="s">
        <v>168</v>
      </c>
    </row>
    <row r="65" spans="1:29" x14ac:dyDescent="0.25">
      <c r="A65" s="52">
        <v>74</v>
      </c>
      <c r="B65" s="51" t="s">
        <v>204</v>
      </c>
      <c r="C65" s="51" t="s">
        <v>205</v>
      </c>
      <c r="D65" s="52" t="s">
        <v>178</v>
      </c>
      <c r="E65" s="4"/>
      <c r="F65" s="4" t="s">
        <v>55</v>
      </c>
      <c r="G65" s="53">
        <v>43590</v>
      </c>
      <c r="H65" s="4" t="s">
        <v>68</v>
      </c>
      <c r="I65" s="54">
        <v>137</v>
      </c>
      <c r="J65" s="54">
        <v>219</v>
      </c>
      <c r="K65" s="54">
        <f>J65-I65</f>
        <v>82</v>
      </c>
      <c r="L65" s="55">
        <f>K65/133</f>
        <v>0.61654135338345861</v>
      </c>
      <c r="M65" s="55">
        <f>(L65/0.86)*100</f>
        <v>71.690855044588204</v>
      </c>
      <c r="N65" s="55">
        <v>0.72</v>
      </c>
      <c r="O65" s="56">
        <v>18.399999999999999</v>
      </c>
      <c r="P65" s="55">
        <v>10.3</v>
      </c>
      <c r="Q65" s="57">
        <v>4.6500000000000004</v>
      </c>
      <c r="R65" s="55">
        <v>22.45</v>
      </c>
      <c r="S65" s="54">
        <v>21</v>
      </c>
      <c r="T65" s="5">
        <v>62</v>
      </c>
      <c r="U65" s="56">
        <v>1.3</v>
      </c>
      <c r="V65" s="56">
        <v>1</v>
      </c>
      <c r="W65" s="56">
        <v>1</v>
      </c>
      <c r="X65" s="56">
        <v>32</v>
      </c>
      <c r="Y65" s="59">
        <v>0.288744</v>
      </c>
      <c r="Z65" s="59">
        <v>1.48</v>
      </c>
      <c r="AA65" s="60">
        <v>96.691999999999993</v>
      </c>
      <c r="AB65" s="60">
        <f>(AA65/119.36)*100</f>
        <v>81.008713136729213</v>
      </c>
      <c r="AC65" s="21" t="s">
        <v>179</v>
      </c>
    </row>
    <row r="66" spans="1:29" x14ac:dyDescent="0.25">
      <c r="A66" s="49" t="s">
        <v>206</v>
      </c>
      <c r="B66" s="36"/>
      <c r="C66" s="36"/>
      <c r="D66" s="37"/>
      <c r="E66" s="36"/>
      <c r="F66" s="36"/>
      <c r="G66" s="81"/>
      <c r="H66" s="36"/>
      <c r="I66" s="41">
        <f>AVERAGE(I8:I65)</f>
        <v>117.90517241379311</v>
      </c>
      <c r="J66" s="41">
        <f>AVERAGE(J8:J65)</f>
        <v>238.54310344827587</v>
      </c>
      <c r="K66" s="41">
        <f>AVERAGE(K8:K65)</f>
        <v>120.72263868065967</v>
      </c>
      <c r="L66" s="42">
        <f>AVERAGE(L8:L65)</f>
        <v>0.90768901263653923</v>
      </c>
      <c r="M66" s="42">
        <f>AVERAGE(M8:M65)</f>
        <v>105.54523402750456</v>
      </c>
      <c r="N66" s="42">
        <f>AVERAGE(N8:N65)</f>
        <v>0.66913793103448282</v>
      </c>
      <c r="O66" s="41">
        <f>AVERAGE(O8:O65)</f>
        <v>20.706896551724142</v>
      </c>
      <c r="P66" s="42">
        <f>AVERAGE(P8:P65)</f>
        <v>12.453448275862065</v>
      </c>
      <c r="Q66" s="42">
        <f>AVERAGE(Q8:Q65)</f>
        <v>5.1467241379310344</v>
      </c>
      <c r="R66" s="41">
        <f>AVERAGE(R8:R65)</f>
        <v>22.374827586206894</v>
      </c>
      <c r="S66" s="41">
        <f>AVERAGE(S8:S65)</f>
        <v>21.75344827586207</v>
      </c>
      <c r="T66" s="46">
        <f>AVERAGE(T8:T65)</f>
        <v>62.96551724137931</v>
      </c>
      <c r="U66" s="41">
        <f>AVERAGE(U8:U65)</f>
        <v>1.2431034482758621</v>
      </c>
      <c r="V66" s="41">
        <f>AVERAGE(V8:V65)</f>
        <v>1.586206896551724</v>
      </c>
      <c r="W66" s="41">
        <f>AVERAGE(W8:W65)</f>
        <v>1.2379310344827588</v>
      </c>
      <c r="X66" s="41">
        <f>AVERAGE(X8:X65)</f>
        <v>34.948275862068968</v>
      </c>
      <c r="Y66" s="42">
        <f>AVERAGE(Y8:Y65)</f>
        <v>0.24416967241379306</v>
      </c>
      <c r="Z66" s="42">
        <f>AVERAGE(Z8:Z65)</f>
        <v>1.3632758620689658</v>
      </c>
      <c r="AA66" s="48">
        <f>AVERAGE(AA8:AA65)</f>
        <v>123.9860172413793</v>
      </c>
      <c r="AB66" s="48">
        <f>AVERAGE(AB8:AB65)</f>
        <v>103.87568468614218</v>
      </c>
      <c r="AC66" s="49"/>
    </row>
  </sheetData>
  <mergeCells count="3">
    <mergeCell ref="F3:F6"/>
    <mergeCell ref="E4:E6"/>
    <mergeCell ref="U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kkoepke</cp:lastModifiedBy>
  <dcterms:created xsi:type="dcterms:W3CDTF">2020-03-30T22:26:55Z</dcterms:created>
  <dcterms:modified xsi:type="dcterms:W3CDTF">2020-03-30T22:27:17Z</dcterms:modified>
</cp:coreProperties>
</file>